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<sst xmlns="http://schemas.openxmlformats.org/spreadsheetml/2006/main" count="74" uniqueCount="30">
  <si>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</si>
  <si>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</si>
  <si>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</si>
  <si>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</si>
  <si>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</si>
  <si>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</si>
  <si>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</si>
  <si>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</si>
  <si>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</si>
  <si>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</si>
  <si>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</si>
  <si>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</si>
  <si>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</si>
  <si>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</si>
  <si>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</si>
  <si>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</si>
  <si>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</si>
  <si>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</si>
  <si>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</si>
  <si>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</si>
  <si>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</si>
  <si>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</si>
  <si>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</si>
  <si>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</si>
  <si>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</si>
  <si>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</si>
  <si>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 xml:space="preserve">Prom. ponderado </t>
  </si>
  <si>
    <t xml:space="preserve">Venta de Queso Fundido en el Mercado Interno (*) </t>
  </si>
  <si>
    <t>Volúmen (kg)</t>
  </si>
  <si>
    <t>Facturación ($)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</si>
</sst>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7" xfId="106" applyFont="1" applyBorder="1" applyAlignment="1">
      <alignment/>
    </xf>
    <xf numFmtId="3" fontId="0" fillId="0" borderId="18" xfId="0" applyNumberForma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8" xfId="0" applyFon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60" fillId="0" borderId="13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0" fillId="0" borderId="19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60" fillId="0" borderId="19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36" xfId="62" applyNumberFormat="1" applyBorder="1" applyAlignment="1">
      <alignment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37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47625</xdr:rowOff>
    </xdr:from>
    <xdr:to>
      <xdr:col>9</xdr:col>
      <xdr:colOff>76200</xdr:colOff>
      <xdr:row>8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47625"/>
          <a:ext cx="223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133350</xdr:rowOff>
    </xdr:from>
    <xdr:to>
      <xdr:col>3</xdr:col>
      <xdr:colOff>1524000</xdr:colOff>
      <xdr:row>7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3350"/>
          <a:ext cx="2457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91"/>
  <sheetViews>
    <sheetView showGridLines="0" tabSelected="1" zoomScalePageLayoutView="0" workbookViewId="0" topLeftCell="A9">
      <selection activeCell="H30" sqref="H30"/>
    </sheetView>
  </sheetViews>
  <sheetFormatPr defaultColWidth="11.421875" defaultRowHeight="15"/>
  <cols>
    <col min="1" max="1" width="8.7109375" style="0" customWidth="1"/>
    <col min="15" max="15" width="12.7109375" style="0" customWidth="1"/>
    <col min="17" max="17" width="16.00390625" style="0" customWidth="1"/>
  </cols>
  <sheetData>
    <row r="8" spans="3:13" ht="15">
      <c r="C8" s="24"/>
      <c r="D8" s="24"/>
      <c r="E8" s="24"/>
      <c r="M8" s="22"/>
    </row>
    <row r="10" ht="15.75" thickBot="1"/>
    <row r="11" spans="6:10" ht="15.75" thickBot="1">
      <c r="F11" s="62" t="s">
        <v>27</v>
      </c>
      <c r="G11" s="63"/>
      <c r="H11" s="63"/>
      <c r="I11" s="63"/>
      <c r="J11" s="64"/>
    </row>
    <row r="12" ht="15">
      <c r="K12" s="54" t="s">
        <v>24</v>
      </c>
    </row>
    <row r="13" ht="15.75" thickBot="1"/>
    <row r="14" spans="7:9" ht="15.75" thickBot="1">
      <c r="G14" s="65" t="s">
        <v>28</v>
      </c>
      <c r="H14" s="66"/>
      <c r="I14" s="67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61" t="s">
        <v>15</v>
      </c>
    </row>
    <row r="17" spans="2:16" ht="15">
      <c r="B17" s="7">
        <v>2007</v>
      </c>
      <c r="C17" s="8">
        <v>601998.94</v>
      </c>
      <c r="D17" s="9">
        <v>494745.78</v>
      </c>
      <c r="E17" s="9">
        <v>550239.17</v>
      </c>
      <c r="F17" s="9">
        <v>501973</v>
      </c>
      <c r="G17" s="9">
        <v>609735</v>
      </c>
      <c r="H17" s="9">
        <v>514507</v>
      </c>
      <c r="I17" s="9">
        <v>716680</v>
      </c>
      <c r="J17" s="9">
        <v>648756.75</v>
      </c>
      <c r="K17" s="9">
        <v>588592.15</v>
      </c>
      <c r="L17" s="9">
        <v>660764.91</v>
      </c>
      <c r="M17" s="9">
        <v>566725.05</v>
      </c>
      <c r="N17" s="9">
        <v>706485.13</v>
      </c>
      <c r="O17" s="10">
        <f aca="true" t="shared" si="0" ref="O17:O23">SUM(C17:N17)</f>
        <v>7161202.880000001</v>
      </c>
      <c r="P17" s="11"/>
    </row>
    <row r="18" spans="2:16" ht="15">
      <c r="B18" s="7">
        <v>2008</v>
      </c>
      <c r="C18" s="12">
        <v>676277.39</v>
      </c>
      <c r="D18" s="1">
        <v>596635.63</v>
      </c>
      <c r="E18" s="1">
        <v>544188.72</v>
      </c>
      <c r="F18" s="1">
        <v>531983.84</v>
      </c>
      <c r="G18" s="1">
        <v>533554.59</v>
      </c>
      <c r="H18" s="1">
        <v>461383.75</v>
      </c>
      <c r="I18" s="1">
        <v>529669</v>
      </c>
      <c r="J18" s="1">
        <v>469072</v>
      </c>
      <c r="K18" s="1">
        <v>518423</v>
      </c>
      <c r="L18" s="1">
        <v>532316.59</v>
      </c>
      <c r="M18" s="1">
        <v>428739.11</v>
      </c>
      <c r="N18" s="1">
        <v>618370.0900000001</v>
      </c>
      <c r="O18" s="13">
        <f t="shared" si="0"/>
        <v>6440613.71</v>
      </c>
      <c r="P18" s="11">
        <f>+O18/O17-1</f>
        <v>-0.10062404069189013</v>
      </c>
    </row>
    <row r="19" spans="2:16" ht="15">
      <c r="B19" s="7">
        <v>2009</v>
      </c>
      <c r="C19" s="12">
        <v>580966.33</v>
      </c>
      <c r="D19" s="1">
        <v>518951.77</v>
      </c>
      <c r="E19" s="1">
        <v>489677.46</v>
      </c>
      <c r="F19" s="1">
        <v>550747.93</v>
      </c>
      <c r="G19" s="1">
        <v>473043.56</v>
      </c>
      <c r="H19" s="1">
        <v>447842.1</v>
      </c>
      <c r="I19" s="1">
        <v>470341.04</v>
      </c>
      <c r="J19" s="1">
        <v>449073.56</v>
      </c>
      <c r="K19" s="1">
        <v>464291.93</v>
      </c>
      <c r="L19" s="1">
        <v>461992.19</v>
      </c>
      <c r="M19" s="1">
        <v>530630.19</v>
      </c>
      <c r="N19" s="1">
        <v>634818.22</v>
      </c>
      <c r="O19" s="13">
        <f t="shared" si="0"/>
        <v>6072376.28</v>
      </c>
      <c r="P19" s="11">
        <f>+O19/O18-1</f>
        <v>-0.05717427664203134</v>
      </c>
    </row>
    <row r="20" spans="2:16" ht="15">
      <c r="B20" s="7">
        <v>2010</v>
      </c>
      <c r="C20" s="12">
        <v>543438.23</v>
      </c>
      <c r="D20" s="1">
        <v>539876.38</v>
      </c>
      <c r="E20" s="1">
        <v>608143.25</v>
      </c>
      <c r="F20" s="1">
        <v>581599.11</v>
      </c>
      <c r="G20" s="1">
        <v>578214.69</v>
      </c>
      <c r="H20" s="1">
        <v>558110.67</v>
      </c>
      <c r="I20" s="1">
        <v>582265.2</v>
      </c>
      <c r="J20" s="1">
        <v>581718.9600000001</v>
      </c>
      <c r="K20" s="1">
        <v>605940.95</v>
      </c>
      <c r="L20" s="1">
        <v>615505.41</v>
      </c>
      <c r="M20" s="1">
        <v>688181.82</v>
      </c>
      <c r="N20" s="1">
        <v>749349.5900000001</v>
      </c>
      <c r="O20" s="13">
        <f t="shared" si="0"/>
        <v>7232344.26</v>
      </c>
      <c r="P20" s="11">
        <f>+O20/O19-1</f>
        <v>0.19102373214592672</v>
      </c>
    </row>
    <row r="21" spans="2:16" ht="15">
      <c r="B21" s="7">
        <v>2011</v>
      </c>
      <c r="C21" s="12">
        <v>697347.02</v>
      </c>
      <c r="D21" s="1">
        <v>608811.84</v>
      </c>
      <c r="E21" s="1">
        <v>731549.55</v>
      </c>
      <c r="F21" s="1">
        <v>635310.33</v>
      </c>
      <c r="G21" s="1">
        <v>701133.27</v>
      </c>
      <c r="H21" s="1">
        <v>720818.76</v>
      </c>
      <c r="I21" s="1">
        <v>671607.2200000001</v>
      </c>
      <c r="J21" s="1">
        <v>667530.07</v>
      </c>
      <c r="K21" s="1">
        <v>1169841.48</v>
      </c>
      <c r="L21" s="1">
        <v>863074.98</v>
      </c>
      <c r="M21" s="1">
        <v>980160.77</v>
      </c>
      <c r="N21" s="1">
        <v>1055035.34</v>
      </c>
      <c r="O21" s="13">
        <f t="shared" si="0"/>
        <v>9502220.629999999</v>
      </c>
      <c r="P21" s="11">
        <f>+O21/O20-1</f>
        <v>0.31385070848383534</v>
      </c>
    </row>
    <row r="22" spans="2:16" ht="15">
      <c r="B22" s="7">
        <v>2012</v>
      </c>
      <c r="C22" s="12">
        <v>1052781.54</v>
      </c>
      <c r="D22" s="1">
        <v>887547.49</v>
      </c>
      <c r="E22" s="1">
        <v>1072348.4</v>
      </c>
      <c r="F22" s="1">
        <v>1075545.81</v>
      </c>
      <c r="G22" s="1">
        <v>1085948.0699999998</v>
      </c>
      <c r="H22" s="1">
        <v>919349.97</v>
      </c>
      <c r="I22" s="1">
        <v>1144254.34</v>
      </c>
      <c r="J22" s="1">
        <v>1236457.0699999998</v>
      </c>
      <c r="K22" s="1">
        <v>1018541.4700000001</v>
      </c>
      <c r="L22" s="1">
        <v>1016957.8200000001</v>
      </c>
      <c r="M22" s="1">
        <v>1084953.48</v>
      </c>
      <c r="N22" s="1">
        <v>1331857.29</v>
      </c>
      <c r="O22" s="13">
        <f t="shared" si="0"/>
        <v>12926542.75</v>
      </c>
      <c r="P22" s="11">
        <f>+O22/O21-1</f>
        <v>0.36037072315379426</v>
      </c>
    </row>
    <row r="23" spans="2:16" ht="15">
      <c r="B23" s="7">
        <v>2013</v>
      </c>
      <c r="C23" s="12">
        <v>1291221.74</v>
      </c>
      <c r="D23" s="1">
        <v>1016053.0700000001</v>
      </c>
      <c r="E23" s="1">
        <v>1004574.08</v>
      </c>
      <c r="F23" s="1">
        <v>1059671.74</v>
      </c>
      <c r="G23" s="1">
        <v>1257644.5799999998</v>
      </c>
      <c r="H23" s="1">
        <v>939816.4</v>
      </c>
      <c r="I23" s="1">
        <v>1426865.6500000001</v>
      </c>
      <c r="J23" s="1">
        <v>863717.69</v>
      </c>
      <c r="K23" s="1">
        <v>1373509.42</v>
      </c>
      <c r="L23" s="1">
        <v>1150275.44</v>
      </c>
      <c r="M23" s="1">
        <v>1166542.51</v>
      </c>
      <c r="N23" s="1">
        <v>1519102.57</v>
      </c>
      <c r="O23" s="13">
        <f t="shared" si="0"/>
        <v>14068994.89</v>
      </c>
      <c r="P23" s="11">
        <f aca="true" t="shared" si="1" ref="P23:P33">O23/O22-1</f>
        <v>0.08838033201104767</v>
      </c>
    </row>
    <row r="24" spans="2:16" ht="15">
      <c r="B24" s="7">
        <v>2014</v>
      </c>
      <c r="C24" s="12">
        <v>1583759.28</v>
      </c>
      <c r="D24" s="1">
        <v>1263133.57</v>
      </c>
      <c r="E24" s="1">
        <v>1363466.8099999998</v>
      </c>
      <c r="F24" s="1">
        <v>1527827.2</v>
      </c>
      <c r="G24" s="1">
        <v>1658420.21</v>
      </c>
      <c r="H24" s="1">
        <v>1511926.4200000002</v>
      </c>
      <c r="I24" s="1">
        <v>1519994.7699999998</v>
      </c>
      <c r="J24" s="1">
        <v>1432951.8699999999</v>
      </c>
      <c r="K24" s="1">
        <v>1786057.7000000002</v>
      </c>
      <c r="L24" s="1">
        <v>2042437.23</v>
      </c>
      <c r="M24" s="1">
        <v>1552492.2400000002</v>
      </c>
      <c r="N24" s="1">
        <v>1868584.32</v>
      </c>
      <c r="O24" s="13">
        <f aca="true" t="shared" si="2" ref="O24:O29">SUM(C24:N24)</f>
        <v>19111051.619999997</v>
      </c>
      <c r="P24" s="11">
        <f t="shared" si="1"/>
        <v>0.35838073504339696</v>
      </c>
    </row>
    <row r="25" spans="2:16" ht="15">
      <c r="B25" s="7">
        <v>2015</v>
      </c>
      <c r="C25" s="12">
        <v>1432147.9699999997</v>
      </c>
      <c r="D25" s="1">
        <v>1269051.49</v>
      </c>
      <c r="E25" s="1">
        <v>1315495.4200000002</v>
      </c>
      <c r="F25" s="1">
        <v>1424242.71</v>
      </c>
      <c r="G25" s="1">
        <v>1442262.74</v>
      </c>
      <c r="H25" s="1">
        <v>1532481.54</v>
      </c>
      <c r="I25" s="1">
        <v>1264873.8900000004</v>
      </c>
      <c r="J25" s="1">
        <v>1391956.37</v>
      </c>
      <c r="K25" s="1">
        <v>1323603.9100000001</v>
      </c>
      <c r="L25" s="1">
        <v>1325866.28</v>
      </c>
      <c r="M25" s="1">
        <v>1500975.69</v>
      </c>
      <c r="N25" s="1">
        <v>1656877.3599999999</v>
      </c>
      <c r="O25" s="13">
        <f t="shared" si="2"/>
        <v>16879835.37</v>
      </c>
      <c r="P25" s="11">
        <f t="shared" si="1"/>
        <v>-0.11675005093204793</v>
      </c>
    </row>
    <row r="26" spans="2:16" ht="15">
      <c r="B26" s="7">
        <v>2016</v>
      </c>
      <c r="C26" s="12">
        <v>1557567.89</v>
      </c>
      <c r="D26" s="1">
        <v>1716419.66</v>
      </c>
      <c r="E26" s="1">
        <v>1526705.98</v>
      </c>
      <c r="F26" s="1">
        <v>1344482.24</v>
      </c>
      <c r="G26" s="1">
        <v>1497784.2500000002</v>
      </c>
      <c r="H26" s="1">
        <v>1574475.91</v>
      </c>
      <c r="I26" s="1">
        <v>1741606.88</v>
      </c>
      <c r="J26" s="1">
        <v>1784259.05</v>
      </c>
      <c r="K26" s="1">
        <v>1667900.45</v>
      </c>
      <c r="L26" s="1">
        <v>1752156.2</v>
      </c>
      <c r="M26" s="1">
        <v>1662619.4800000002</v>
      </c>
      <c r="N26" s="1">
        <v>1794860.0999999999</v>
      </c>
      <c r="O26" s="13">
        <f t="shared" si="2"/>
        <v>19620838.09</v>
      </c>
      <c r="P26" s="11">
        <f t="shared" si="1"/>
        <v>0.1623832614429106</v>
      </c>
    </row>
    <row r="27" spans="2:16" ht="15">
      <c r="B27" s="7">
        <v>2017</v>
      </c>
      <c r="C27" s="12">
        <v>2108804.0199999996</v>
      </c>
      <c r="D27" s="1">
        <v>1522282.1</v>
      </c>
      <c r="E27" s="1">
        <v>1838690.3200000003</v>
      </c>
      <c r="F27" s="1">
        <v>1749599.14</v>
      </c>
      <c r="G27" s="1">
        <v>1841555.9999999998</v>
      </c>
      <c r="H27" s="1">
        <v>1886465.67</v>
      </c>
      <c r="I27" s="1">
        <v>1941680.8900000001</v>
      </c>
      <c r="J27" s="1">
        <v>2138702.79</v>
      </c>
      <c r="K27" s="1">
        <v>1677937.23</v>
      </c>
      <c r="L27" s="1">
        <v>1833199.1600000001</v>
      </c>
      <c r="M27" s="1">
        <v>1704311.5699999998</v>
      </c>
      <c r="N27" s="1">
        <v>2057372.3800000001</v>
      </c>
      <c r="O27" s="13">
        <f t="shared" si="2"/>
        <v>22300601.27</v>
      </c>
      <c r="P27" s="11">
        <f t="shared" si="1"/>
        <v>0.13657740651587025</v>
      </c>
    </row>
    <row r="28" spans="2:16" s="24" customFormat="1" ht="15">
      <c r="B28" s="7">
        <v>2018</v>
      </c>
      <c r="C28" s="12">
        <v>1534455.9</v>
      </c>
      <c r="D28" s="1">
        <v>1509110.69</v>
      </c>
      <c r="E28" s="1">
        <v>1247415.6800000002</v>
      </c>
      <c r="F28" s="1">
        <v>1318947.64</v>
      </c>
      <c r="G28" s="1">
        <v>1238292.81</v>
      </c>
      <c r="H28" s="1">
        <v>1449009.44</v>
      </c>
      <c r="I28" s="1">
        <v>988358.1499999999</v>
      </c>
      <c r="J28" s="1">
        <v>1326003.69</v>
      </c>
      <c r="K28" s="1">
        <v>1011542.28</v>
      </c>
      <c r="L28" s="1">
        <v>1358730.42</v>
      </c>
      <c r="M28" s="1">
        <v>1308649.47</v>
      </c>
      <c r="N28" s="1">
        <v>1010414.47</v>
      </c>
      <c r="O28" s="13">
        <f t="shared" si="2"/>
        <v>15300930.639999999</v>
      </c>
      <c r="P28" s="11">
        <f t="shared" si="1"/>
        <v>-0.3138781123097495</v>
      </c>
    </row>
    <row r="29" spans="2:16" s="24" customFormat="1" ht="15">
      <c r="B29" s="7">
        <v>2019</v>
      </c>
      <c r="C29" s="12">
        <v>1343898.91</v>
      </c>
      <c r="D29" s="1">
        <v>1131718.95</v>
      </c>
      <c r="E29" s="1">
        <v>1092415.75</v>
      </c>
      <c r="F29" s="1">
        <v>1146214.99</v>
      </c>
      <c r="G29" s="1">
        <v>1462593.3399999999</v>
      </c>
      <c r="H29" s="1">
        <v>1219765.33</v>
      </c>
      <c r="I29" s="1">
        <v>1405757.23</v>
      </c>
      <c r="J29" s="1">
        <v>1251458.08</v>
      </c>
      <c r="K29" s="1">
        <v>1433177.98</v>
      </c>
      <c r="L29" s="1">
        <v>1417139.7899999998</v>
      </c>
      <c r="M29" s="1">
        <v>1372103.19</v>
      </c>
      <c r="N29" s="1">
        <v>1359952.2</v>
      </c>
      <c r="O29" s="13">
        <f t="shared" si="2"/>
        <v>15636195.739999998</v>
      </c>
      <c r="P29" s="11">
        <f t="shared" si="1"/>
        <v>0.02191141884687342</v>
      </c>
    </row>
    <row r="30" spans="2:16" s="24" customFormat="1" ht="15">
      <c r="B30" s="7">
        <v>2020</v>
      </c>
      <c r="C30" s="12">
        <v>1623635.96</v>
      </c>
      <c r="D30" s="1">
        <v>1424721.6</v>
      </c>
      <c r="E30" s="1">
        <v>1301413.9</v>
      </c>
      <c r="F30" s="1">
        <v>1035886.4199999999</v>
      </c>
      <c r="G30" s="1">
        <v>743693.85</v>
      </c>
      <c r="H30" s="1">
        <v>726925.19</v>
      </c>
      <c r="I30" s="1">
        <v>1342768.8</v>
      </c>
      <c r="J30" s="1">
        <v>1364332.1400000001</v>
      </c>
      <c r="K30" s="1">
        <v>1492218.31</v>
      </c>
      <c r="L30" s="1">
        <v>1385558.69</v>
      </c>
      <c r="M30" s="1">
        <v>1471046.12</v>
      </c>
      <c r="N30" s="1">
        <v>1312974.13</v>
      </c>
      <c r="O30" s="13">
        <f>SUM(C30:N30)</f>
        <v>15225175.11</v>
      </c>
      <c r="P30" s="11">
        <f t="shared" si="1"/>
        <v>-0.02628648533405986</v>
      </c>
    </row>
    <row r="31" spans="2:16" s="24" customFormat="1" ht="15">
      <c r="B31" s="7">
        <v>2021</v>
      </c>
      <c r="C31" s="12">
        <v>1362950.33</v>
      </c>
      <c r="D31" s="1">
        <v>1270778.19</v>
      </c>
      <c r="E31" s="1">
        <v>1367855.29</v>
      </c>
      <c r="F31" s="1">
        <v>1161718.58</v>
      </c>
      <c r="G31" s="1">
        <v>1126014.5</v>
      </c>
      <c r="H31" s="1">
        <v>1190790.74</v>
      </c>
      <c r="I31" s="1">
        <v>1421837.26</v>
      </c>
      <c r="J31" s="1">
        <v>1412811.34</v>
      </c>
      <c r="K31" s="1">
        <v>1319644.18</v>
      </c>
      <c r="L31" s="1">
        <v>1569252.57</v>
      </c>
      <c r="M31" s="1">
        <v>1468234.45</v>
      </c>
      <c r="N31" s="1">
        <v>1534233.49</v>
      </c>
      <c r="O31" s="13">
        <f>SUM(C31:N31)</f>
        <v>16206120.92</v>
      </c>
      <c r="P31" s="11">
        <f t="shared" si="1"/>
        <v>0.06442919722845808</v>
      </c>
    </row>
    <row r="32" spans="2:16" s="24" customFormat="1" ht="15">
      <c r="B32" s="7">
        <v>2022</v>
      </c>
      <c r="C32" s="12">
        <v>1272930.21</v>
      </c>
      <c r="D32" s="1">
        <v>1194628.72</v>
      </c>
      <c r="E32" s="1">
        <v>1421606.61</v>
      </c>
      <c r="F32" s="1">
        <v>1234285.6</v>
      </c>
      <c r="G32" s="1">
        <v>1418827.51</v>
      </c>
      <c r="H32" s="1">
        <v>1337089.61</v>
      </c>
      <c r="I32" s="1">
        <v>1191986.87</v>
      </c>
      <c r="J32" s="1">
        <v>1332803.33</v>
      </c>
      <c r="K32" s="1">
        <v>1400466.17</v>
      </c>
      <c r="L32" s="1">
        <v>1121864.75</v>
      </c>
      <c r="M32" s="1">
        <v>1361926.4</v>
      </c>
      <c r="N32" s="1">
        <v>1497984.72</v>
      </c>
      <c r="O32" s="13">
        <f>SUM(C32:N32)</f>
        <v>15786400.500000002</v>
      </c>
      <c r="P32" s="11">
        <f t="shared" si="1"/>
        <v>-0.025898882408190604</v>
      </c>
    </row>
    <row r="33" spans="2:16" s="24" customFormat="1" ht="15">
      <c r="B33" s="7">
        <v>2023</v>
      </c>
      <c r="C33" s="12">
        <v>1502531.26</v>
      </c>
      <c r="D33" s="1">
        <v>1447766.94</v>
      </c>
      <c r="E33" s="1">
        <v>1466324.67</v>
      </c>
      <c r="F33" s="1">
        <v>1261707.05</v>
      </c>
      <c r="G33" s="1">
        <v>1542255.59</v>
      </c>
      <c r="H33" s="1">
        <v>1090107.15</v>
      </c>
      <c r="I33" s="1">
        <v>1409909.05</v>
      </c>
      <c r="J33" s="1">
        <v>1249967.49</v>
      </c>
      <c r="K33" s="1">
        <v>1158578.56</v>
      </c>
      <c r="L33" s="1">
        <v>1299040.93</v>
      </c>
      <c r="M33" s="1">
        <v>1412611.16</v>
      </c>
      <c r="N33" s="1">
        <v>1419980.56</v>
      </c>
      <c r="O33" s="13">
        <f>SUM(C33:N33)</f>
        <v>16260780.410000002</v>
      </c>
      <c r="P33" s="11">
        <f t="shared" si="1"/>
        <v>0.03004990973084709</v>
      </c>
    </row>
    <row r="34" spans="2:16" s="24" customFormat="1" ht="15.75" thickBot="1">
      <c r="B34" s="25">
        <v>2024</v>
      </c>
      <c r="C34" s="26">
        <v>1523698.92</v>
      </c>
      <c r="D34" s="27">
        <v>1118056.75</v>
      </c>
      <c r="E34" s="27">
        <v>1297778.18</v>
      </c>
      <c r="F34" s="27">
        <v>1395681.04</v>
      </c>
      <c r="G34" s="27"/>
      <c r="H34" s="27"/>
      <c r="I34" s="27"/>
      <c r="J34" s="27"/>
      <c r="K34" s="27"/>
      <c r="L34" s="27"/>
      <c r="M34" s="27"/>
      <c r="N34" s="27"/>
      <c r="O34" s="28"/>
      <c r="P34" s="29"/>
    </row>
    <row r="35" spans="2:5" s="24" customFormat="1" ht="15.75" thickBot="1">
      <c r="B35" s="55" t="s">
        <v>25</v>
      </c>
      <c r="C35" s="58"/>
      <c r="D35" s="58"/>
      <c r="E35" s="59"/>
    </row>
    <row r="36" spans="5:16" ht="15.75" thickBot="1">
      <c r="E36" s="23"/>
      <c r="G36" s="65" t="s">
        <v>29</v>
      </c>
      <c r="H36" s="66"/>
      <c r="I36" s="67"/>
      <c r="K36" s="24"/>
      <c r="L36" s="24"/>
      <c r="M36" s="24"/>
      <c r="N36" s="24"/>
      <c r="O36" s="24"/>
      <c r="P36" s="24"/>
    </row>
    <row r="37" ht="15.75" thickBot="1"/>
    <row r="38" spans="2:16" ht="15.75" thickBot="1">
      <c r="B38" s="4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5" t="s">
        <v>13</v>
      </c>
      <c r="O38" s="6" t="s">
        <v>14</v>
      </c>
      <c r="P38" s="61" t="s">
        <v>15</v>
      </c>
    </row>
    <row r="39" spans="2:16" ht="15">
      <c r="B39" s="7">
        <v>2007</v>
      </c>
      <c r="C39" s="8">
        <v>37642700</v>
      </c>
      <c r="D39" s="9">
        <v>31542330</v>
      </c>
      <c r="E39" s="9">
        <v>33775840.00000001</v>
      </c>
      <c r="F39" s="9">
        <v>32130510</v>
      </c>
      <c r="G39" s="9">
        <v>38070070.00000001</v>
      </c>
      <c r="H39" s="9">
        <v>35479109.99999999</v>
      </c>
      <c r="I39" s="9">
        <v>50255310</v>
      </c>
      <c r="J39" s="9">
        <v>50792050</v>
      </c>
      <c r="K39" s="9">
        <v>47129400</v>
      </c>
      <c r="L39" s="9">
        <v>52948630.00000001</v>
      </c>
      <c r="M39" s="9">
        <v>48902680</v>
      </c>
      <c r="N39" s="9">
        <v>59441440</v>
      </c>
      <c r="O39" s="10">
        <f aca="true" t="shared" si="3" ref="O39:O44">SUM(C39:N39)</f>
        <v>518110070</v>
      </c>
      <c r="P39" s="11"/>
    </row>
    <row r="40" spans="2:16" ht="15">
      <c r="B40" s="7">
        <v>2008</v>
      </c>
      <c r="C40" s="12">
        <v>58761380.00000001</v>
      </c>
      <c r="D40" s="1">
        <v>56504490.00000001</v>
      </c>
      <c r="E40" s="1">
        <v>52712190</v>
      </c>
      <c r="F40" s="1">
        <v>50435640</v>
      </c>
      <c r="G40" s="1">
        <v>49271379.99999999</v>
      </c>
      <c r="H40" s="1">
        <v>44869310.00000001</v>
      </c>
      <c r="I40" s="1">
        <v>50349300</v>
      </c>
      <c r="J40" s="1">
        <v>44989210.00000001</v>
      </c>
      <c r="K40" s="1">
        <v>47962090.00000001</v>
      </c>
      <c r="L40" s="1">
        <v>45464960</v>
      </c>
      <c r="M40" s="1">
        <v>38402310</v>
      </c>
      <c r="N40" s="1">
        <v>51895530.00000001</v>
      </c>
      <c r="O40" s="13">
        <f t="shared" si="3"/>
        <v>591617790</v>
      </c>
      <c r="P40" s="11">
        <f>+O40/O39-1</f>
        <v>0.14187664794857202</v>
      </c>
    </row>
    <row r="41" spans="2:16" ht="15">
      <c r="B41" s="7">
        <v>2009</v>
      </c>
      <c r="C41" s="12">
        <v>49673390</v>
      </c>
      <c r="D41" s="1">
        <v>44679950</v>
      </c>
      <c r="E41" s="1">
        <v>42713810.00000001</v>
      </c>
      <c r="F41" s="1">
        <v>47337500</v>
      </c>
      <c r="G41" s="1">
        <v>41353780.00000001</v>
      </c>
      <c r="H41" s="1">
        <v>40843060</v>
      </c>
      <c r="I41" s="1">
        <v>43041390</v>
      </c>
      <c r="J41" s="1">
        <v>40556200</v>
      </c>
      <c r="K41" s="1">
        <v>41933610</v>
      </c>
      <c r="L41" s="1">
        <v>40307039.99999999</v>
      </c>
      <c r="M41" s="1">
        <v>45398420</v>
      </c>
      <c r="N41" s="1">
        <v>51770800</v>
      </c>
      <c r="O41" s="13">
        <f t="shared" si="3"/>
        <v>529608950</v>
      </c>
      <c r="P41" s="11">
        <f>+O41/O40-1</f>
        <v>-0.1048123316237668</v>
      </c>
    </row>
    <row r="42" spans="2:16" ht="15">
      <c r="B42" s="7">
        <v>2010</v>
      </c>
      <c r="C42" s="12">
        <v>46686759.99999999</v>
      </c>
      <c r="D42" s="1">
        <v>47339299.99999999</v>
      </c>
      <c r="E42" s="1">
        <v>51995790.00000001</v>
      </c>
      <c r="F42" s="1">
        <v>49312140.00000001</v>
      </c>
      <c r="G42" s="1">
        <v>48790160</v>
      </c>
      <c r="H42" s="1">
        <v>51025070</v>
      </c>
      <c r="I42" s="1">
        <v>51656110</v>
      </c>
      <c r="J42" s="1">
        <v>51680210.00000001</v>
      </c>
      <c r="K42" s="1">
        <v>53661920</v>
      </c>
      <c r="L42" s="1">
        <v>56873540</v>
      </c>
      <c r="M42" s="1">
        <v>60762880</v>
      </c>
      <c r="N42" s="1">
        <v>67224140.00000001</v>
      </c>
      <c r="O42" s="13">
        <f t="shared" si="3"/>
        <v>637008020</v>
      </c>
      <c r="P42" s="11">
        <f>+O42/O41-1</f>
        <v>0.2027893788426347</v>
      </c>
    </row>
    <row r="43" spans="2:16" ht="15">
      <c r="B43" s="7">
        <v>2011</v>
      </c>
      <c r="C43" s="12">
        <v>66263740.00000001</v>
      </c>
      <c r="D43" s="1">
        <v>58448330.00000001</v>
      </c>
      <c r="E43" s="1">
        <v>70131260</v>
      </c>
      <c r="F43" s="1">
        <v>61032420.00000001</v>
      </c>
      <c r="G43" s="1">
        <v>68680970</v>
      </c>
      <c r="H43" s="1">
        <v>69484100</v>
      </c>
      <c r="I43" s="1">
        <v>68906400</v>
      </c>
      <c r="J43" s="1">
        <v>67736989.99999999</v>
      </c>
      <c r="K43" s="1">
        <v>115485640</v>
      </c>
      <c r="L43" s="1">
        <v>88854519.99999999</v>
      </c>
      <c r="M43" s="1">
        <v>101195430</v>
      </c>
      <c r="N43" s="1">
        <v>105943500</v>
      </c>
      <c r="O43" s="13">
        <f t="shared" si="3"/>
        <v>942163300</v>
      </c>
      <c r="P43" s="11">
        <f>+O43/O42-1</f>
        <v>0.4790446437393363</v>
      </c>
    </row>
    <row r="44" spans="2:16" ht="15">
      <c r="B44" s="7">
        <v>2012</v>
      </c>
      <c r="C44" s="12">
        <v>109933079.99999999</v>
      </c>
      <c r="D44" s="1">
        <v>94499239.99999999</v>
      </c>
      <c r="E44" s="1">
        <v>110720300</v>
      </c>
      <c r="F44" s="1">
        <v>112743590</v>
      </c>
      <c r="G44" s="1">
        <v>113933260.00000001</v>
      </c>
      <c r="H44" s="1">
        <v>96394490</v>
      </c>
      <c r="I44" s="1">
        <v>119193599.99999997</v>
      </c>
      <c r="J44" s="1">
        <v>127904110.00000001</v>
      </c>
      <c r="K44" s="1">
        <v>109005079.99999999</v>
      </c>
      <c r="L44" s="1">
        <v>110997519.99999999</v>
      </c>
      <c r="M44" s="1">
        <v>113478770.00000001</v>
      </c>
      <c r="N44" s="1">
        <v>138820210</v>
      </c>
      <c r="O44" s="13">
        <f t="shared" si="3"/>
        <v>1357623250</v>
      </c>
      <c r="P44" s="11">
        <f>+O44/O43-1</f>
        <v>0.4409638435290357</v>
      </c>
    </row>
    <row r="45" spans="2:16" ht="15">
      <c r="B45" s="7">
        <v>2013</v>
      </c>
      <c r="C45" s="12">
        <v>139034110</v>
      </c>
      <c r="D45" s="1">
        <v>110705720</v>
      </c>
      <c r="E45" s="1">
        <v>110078720</v>
      </c>
      <c r="F45" s="1">
        <v>112455900.00000001</v>
      </c>
      <c r="G45" s="1">
        <v>134337880</v>
      </c>
      <c r="H45" s="1">
        <v>102662140</v>
      </c>
      <c r="I45" s="1">
        <v>148236130</v>
      </c>
      <c r="J45" s="1">
        <v>97750730.00000001</v>
      </c>
      <c r="K45" s="1">
        <v>145548120</v>
      </c>
      <c r="L45" s="1">
        <v>126261070</v>
      </c>
      <c r="M45" s="1">
        <v>126312699.99999999</v>
      </c>
      <c r="N45" s="1">
        <v>165115240.00000003</v>
      </c>
      <c r="O45" s="13">
        <f aca="true" t="shared" si="4" ref="O45:O50">SUM(C45:N45)</f>
        <v>1518498460</v>
      </c>
      <c r="P45" s="11">
        <f aca="true" t="shared" si="5" ref="P45:P50">O45/O44-1</f>
        <v>0.1184976833595035</v>
      </c>
    </row>
    <row r="46" spans="2:16" ht="15">
      <c r="B46" s="7">
        <v>2014</v>
      </c>
      <c r="C46" s="12">
        <v>177431640</v>
      </c>
      <c r="D46" s="1">
        <v>140189190</v>
      </c>
      <c r="E46" s="1">
        <v>152446600</v>
      </c>
      <c r="F46" s="1">
        <v>171129000.00000003</v>
      </c>
      <c r="G46" s="1">
        <v>182395070</v>
      </c>
      <c r="H46" s="1">
        <v>168368320</v>
      </c>
      <c r="I46" s="1">
        <v>176919050.00000003</v>
      </c>
      <c r="J46" s="1">
        <v>169951500</v>
      </c>
      <c r="K46" s="1">
        <v>215838180</v>
      </c>
      <c r="L46" s="1">
        <v>239701200</v>
      </c>
      <c r="M46" s="1">
        <v>180577040</v>
      </c>
      <c r="N46" s="1">
        <v>227836950</v>
      </c>
      <c r="O46" s="13">
        <f t="shared" si="4"/>
        <v>2202783740</v>
      </c>
      <c r="P46" s="11">
        <f t="shared" si="5"/>
        <v>0.4506328442374581</v>
      </c>
    </row>
    <row r="47" spans="2:16" ht="15">
      <c r="B47" s="7">
        <v>2015</v>
      </c>
      <c r="C47" s="12">
        <v>170825350</v>
      </c>
      <c r="D47" s="1">
        <v>152847730</v>
      </c>
      <c r="E47" s="1">
        <v>159850980</v>
      </c>
      <c r="F47" s="1">
        <v>171402080.00000006</v>
      </c>
      <c r="G47" s="1">
        <v>172993380</v>
      </c>
      <c r="H47" s="1">
        <v>183090159.99999997</v>
      </c>
      <c r="I47" s="1">
        <v>159790569.99999997</v>
      </c>
      <c r="J47" s="1">
        <v>167062040</v>
      </c>
      <c r="K47" s="1">
        <v>155622420</v>
      </c>
      <c r="L47" s="1">
        <v>154676920</v>
      </c>
      <c r="M47" s="1">
        <v>176448830</v>
      </c>
      <c r="N47" s="1">
        <v>190097440</v>
      </c>
      <c r="O47" s="13">
        <f t="shared" si="4"/>
        <v>2014707900</v>
      </c>
      <c r="P47" s="11">
        <f t="shared" si="5"/>
        <v>-0.0853809825198728</v>
      </c>
    </row>
    <row r="48" spans="2:16" ht="15">
      <c r="B48" s="7">
        <v>2016</v>
      </c>
      <c r="C48" s="12">
        <v>181224530.00000003</v>
      </c>
      <c r="D48" s="1">
        <v>201231480</v>
      </c>
      <c r="E48" s="1">
        <v>171216400</v>
      </c>
      <c r="F48" s="1">
        <v>147676750</v>
      </c>
      <c r="G48" s="1">
        <v>162820480</v>
      </c>
      <c r="H48" s="1">
        <v>172990090.00000003</v>
      </c>
      <c r="I48" s="1">
        <v>199373760</v>
      </c>
      <c r="J48" s="1">
        <v>183491550</v>
      </c>
      <c r="K48" s="1">
        <v>168071479.99999997</v>
      </c>
      <c r="L48" s="1">
        <v>178037330.00000003</v>
      </c>
      <c r="M48" s="1">
        <v>178769830.00000003</v>
      </c>
      <c r="N48" s="1">
        <v>191571000.00000003</v>
      </c>
      <c r="O48" s="13">
        <f t="shared" si="4"/>
        <v>2136474680</v>
      </c>
      <c r="P48" s="11">
        <f t="shared" si="5"/>
        <v>0.06043892516627358</v>
      </c>
    </row>
    <row r="49" spans="2:16" ht="15">
      <c r="B49" s="7">
        <v>2017</v>
      </c>
      <c r="C49" s="12">
        <v>218872110</v>
      </c>
      <c r="D49" s="1">
        <v>167731730</v>
      </c>
      <c r="E49" s="1">
        <v>194402300</v>
      </c>
      <c r="F49" s="1">
        <v>185615909.99999997</v>
      </c>
      <c r="G49" s="1">
        <v>199641810</v>
      </c>
      <c r="H49" s="1">
        <v>198100760</v>
      </c>
      <c r="I49" s="1">
        <v>229251270</v>
      </c>
      <c r="J49" s="1">
        <v>240108820.00000003</v>
      </c>
      <c r="K49" s="1">
        <v>204439770</v>
      </c>
      <c r="L49" s="1">
        <v>218118599.99999997</v>
      </c>
      <c r="M49" s="1">
        <v>205895230</v>
      </c>
      <c r="N49" s="1">
        <v>257471600</v>
      </c>
      <c r="O49" s="13">
        <f t="shared" si="4"/>
        <v>2519649910</v>
      </c>
      <c r="P49" s="11">
        <f t="shared" si="5"/>
        <v>0.17934929610305517</v>
      </c>
    </row>
    <row r="50" spans="2:16" s="24" customFormat="1" ht="15">
      <c r="B50" s="7">
        <v>2018</v>
      </c>
      <c r="C50" s="12">
        <v>176351420</v>
      </c>
      <c r="D50" s="1">
        <v>174642880</v>
      </c>
      <c r="E50" s="1">
        <v>142085180</v>
      </c>
      <c r="F50" s="1">
        <v>153312840</v>
      </c>
      <c r="G50" s="1">
        <v>143595820</v>
      </c>
      <c r="H50" s="1">
        <v>160237470</v>
      </c>
      <c r="I50" s="1">
        <v>125805920</v>
      </c>
      <c r="J50" s="1">
        <v>164011780</v>
      </c>
      <c r="K50" s="1">
        <v>126598840</v>
      </c>
      <c r="L50" s="1">
        <v>168943670</v>
      </c>
      <c r="M50" s="1">
        <v>159735680</v>
      </c>
      <c r="N50" s="1">
        <v>128292050</v>
      </c>
      <c r="O50" s="13">
        <f t="shared" si="4"/>
        <v>1823613550</v>
      </c>
      <c r="P50" s="11">
        <f t="shared" si="5"/>
        <v>-0.2762432817502015</v>
      </c>
    </row>
    <row r="51" spans="2:16" s="24" customFormat="1" ht="15">
      <c r="B51" s="7">
        <v>2019</v>
      </c>
      <c r="C51" s="12">
        <v>163857920</v>
      </c>
      <c r="D51" s="1">
        <v>141634370</v>
      </c>
      <c r="E51" s="1">
        <v>133423760</v>
      </c>
      <c r="F51" s="1">
        <v>143169690</v>
      </c>
      <c r="G51" s="1">
        <v>182384160</v>
      </c>
      <c r="H51" s="1">
        <v>149617500</v>
      </c>
      <c r="I51" s="1">
        <v>182271230</v>
      </c>
      <c r="J51" s="1">
        <v>159089190</v>
      </c>
      <c r="K51" s="1">
        <v>179941950</v>
      </c>
      <c r="L51" s="1">
        <v>179078710</v>
      </c>
      <c r="M51" s="1">
        <v>170564480</v>
      </c>
      <c r="N51" s="1">
        <v>173958580</v>
      </c>
      <c r="O51" s="13">
        <f>SUM(C51:N51)</f>
        <v>1958991540</v>
      </c>
      <c r="P51" s="11">
        <f>O51/O50-1</f>
        <v>0.07423611762481142</v>
      </c>
    </row>
    <row r="52" spans="2:16" s="24" customFormat="1" ht="15">
      <c r="B52" s="7">
        <v>2020</v>
      </c>
      <c r="C52" s="12">
        <v>209763250</v>
      </c>
      <c r="D52" s="1">
        <v>186400110</v>
      </c>
      <c r="E52" s="1">
        <v>180150370</v>
      </c>
      <c r="F52" s="1">
        <v>145482250</v>
      </c>
      <c r="G52" s="1">
        <v>107544100</v>
      </c>
      <c r="H52" s="1">
        <v>106533890</v>
      </c>
      <c r="I52" s="1">
        <v>180821350</v>
      </c>
      <c r="J52" s="1">
        <v>195184990</v>
      </c>
      <c r="K52" s="1">
        <v>208207730</v>
      </c>
      <c r="L52" s="1">
        <v>195280820</v>
      </c>
      <c r="M52" s="1">
        <v>203909230</v>
      </c>
      <c r="N52" s="1">
        <v>191639300</v>
      </c>
      <c r="O52" s="13">
        <f>SUM(C52:N52)</f>
        <v>2110917390</v>
      </c>
      <c r="P52" s="11">
        <f>O52/O51-1</f>
        <v>0.07755309142376388</v>
      </c>
    </row>
    <row r="53" spans="2:16" s="24" customFormat="1" ht="15">
      <c r="B53" s="7">
        <v>2021</v>
      </c>
      <c r="C53" s="12">
        <v>186670430</v>
      </c>
      <c r="D53" s="1">
        <v>183001500.56</v>
      </c>
      <c r="E53" s="1">
        <v>205595809.94</v>
      </c>
      <c r="F53" s="1">
        <v>181002226.73</v>
      </c>
      <c r="G53" s="1">
        <v>178423501.56</v>
      </c>
      <c r="H53" s="1">
        <v>193760047.65</v>
      </c>
      <c r="I53" s="1">
        <v>213455006.84</v>
      </c>
      <c r="J53" s="1">
        <v>226102177.19</v>
      </c>
      <c r="K53" s="1">
        <v>212933872.86</v>
      </c>
      <c r="L53" s="1">
        <v>249490825.76</v>
      </c>
      <c r="M53" s="1">
        <v>233002865.28</v>
      </c>
      <c r="N53" s="1">
        <v>251181763.48</v>
      </c>
      <c r="O53" s="13">
        <f>SUM(C53:N53)</f>
        <v>2514620027.85</v>
      </c>
      <c r="P53" s="11">
        <f>O53/O52-1</f>
        <v>0.19124511445234704</v>
      </c>
    </row>
    <row r="54" spans="2:16" s="24" customFormat="1" ht="15">
      <c r="B54" s="7">
        <v>2022</v>
      </c>
      <c r="C54" s="12">
        <v>212952796.68</v>
      </c>
      <c r="D54" s="1">
        <v>212063285.63</v>
      </c>
      <c r="E54" s="1">
        <v>250942845.86</v>
      </c>
      <c r="F54" s="1">
        <v>220887455.17</v>
      </c>
      <c r="G54" s="1">
        <v>257002552.86</v>
      </c>
      <c r="H54" s="1">
        <v>243832601.58</v>
      </c>
      <c r="I54" s="1">
        <v>208662508.4</v>
      </c>
      <c r="J54" s="1">
        <v>248058473.53</v>
      </c>
      <c r="K54" s="1">
        <v>262589646.49</v>
      </c>
      <c r="L54" s="1">
        <v>217966872.57</v>
      </c>
      <c r="M54" s="1">
        <v>257733000.02</v>
      </c>
      <c r="N54" s="1">
        <v>294138192.99</v>
      </c>
      <c r="O54" s="13">
        <v>2886830231.7799997</v>
      </c>
      <c r="P54" s="11">
        <v>0.14801846792266238</v>
      </c>
    </row>
    <row r="55" spans="2:16" s="24" customFormat="1" ht="15">
      <c r="B55" s="7">
        <v>2023</v>
      </c>
      <c r="C55" s="12">
        <v>282737792.7</v>
      </c>
      <c r="D55" s="1">
        <v>282985462.11</v>
      </c>
      <c r="E55" s="1">
        <v>286155955.03</v>
      </c>
      <c r="F55" s="1">
        <v>248360381.05</v>
      </c>
      <c r="G55" s="1">
        <v>305676676.93</v>
      </c>
      <c r="H55" s="1">
        <v>215564377.63</v>
      </c>
      <c r="I55" s="1">
        <v>262749049.51</v>
      </c>
      <c r="J55" s="1">
        <v>243108153.06</v>
      </c>
      <c r="K55" s="1">
        <v>230160171.5</v>
      </c>
      <c r="L55" s="1">
        <v>255746252.5</v>
      </c>
      <c r="M55" s="1">
        <v>268167042.93</v>
      </c>
      <c r="N55" s="1">
        <v>279645536.02</v>
      </c>
      <c r="O55" s="13">
        <v>2886830232.78</v>
      </c>
      <c r="P55" s="11">
        <v>1.14801846792266</v>
      </c>
    </row>
    <row r="56" spans="2:16" s="24" customFormat="1" ht="15.75" thickBot="1">
      <c r="B56" s="25">
        <v>2024</v>
      </c>
      <c r="C56" s="26">
        <v>292565298.05</v>
      </c>
      <c r="D56" s="27">
        <v>217763473.5</v>
      </c>
      <c r="E56" s="27">
        <v>247869703.36</v>
      </c>
      <c r="F56" s="27">
        <v>269803827.94</v>
      </c>
      <c r="G56" s="27"/>
      <c r="H56" s="27"/>
      <c r="I56" s="27"/>
      <c r="J56" s="27"/>
      <c r="K56" s="27"/>
      <c r="L56" s="27"/>
      <c r="M56" s="27"/>
      <c r="N56" s="27"/>
      <c r="O56" s="28"/>
      <c r="P56" s="29"/>
    </row>
    <row r="57" ht="15.75" thickBot="1">
      <c r="B57" s="55" t="s">
        <v>0</v>
      </c>
    </row>
    <row r="58" spans="2:16" ht="15.75" thickBot="1">
      <c r="B58" s="55"/>
      <c r="C58" s="22"/>
      <c r="G58" s="65" t="s">
        <v>16</v>
      </c>
      <c r="H58" s="66"/>
      <c r="I58" s="67"/>
      <c r="M58" s="24"/>
      <c r="N58" s="24"/>
      <c r="O58" s="24"/>
      <c r="P58" s="24"/>
    </row>
    <row r="59" ht="15.75" thickBot="1"/>
    <row r="60" spans="2:18" ht="15.75" thickBot="1">
      <c r="B60" s="4" t="s">
        <v>1</v>
      </c>
      <c r="C60" s="14" t="s">
        <v>2</v>
      </c>
      <c r="D60" s="14" t="s">
        <v>3</v>
      </c>
      <c r="E60" s="14" t="s">
        <v>4</v>
      </c>
      <c r="F60" s="14" t="s">
        <v>5</v>
      </c>
      <c r="G60" s="14" t="s">
        <v>6</v>
      </c>
      <c r="H60" s="14" t="s">
        <v>7</v>
      </c>
      <c r="I60" s="14" t="s">
        <v>8</v>
      </c>
      <c r="J60" s="14" t="s">
        <v>9</v>
      </c>
      <c r="K60" s="14" t="s">
        <v>10</v>
      </c>
      <c r="L60" s="14" t="s">
        <v>11</v>
      </c>
      <c r="M60" s="14" t="s">
        <v>12</v>
      </c>
      <c r="N60" s="14" t="s">
        <v>13</v>
      </c>
      <c r="O60" s="6" t="s">
        <v>17</v>
      </c>
      <c r="P60" s="61" t="s">
        <v>15</v>
      </c>
      <c r="Q60" s="6" t="s">
        <v>26</v>
      </c>
      <c r="R60" s="61" t="s">
        <v>15</v>
      </c>
    </row>
    <row r="61" spans="2:18" ht="15">
      <c r="B61" s="15">
        <v>2007</v>
      </c>
      <c r="C61" s="16">
        <v>62.529512095154196</v>
      </c>
      <c r="D61" s="17">
        <v>63.754621615974166</v>
      </c>
      <c r="E61" s="17">
        <v>61.38392510296932</v>
      </c>
      <c r="F61" s="17">
        <v>64.00844268516434</v>
      </c>
      <c r="G61" s="17">
        <v>62.43707512279926</v>
      </c>
      <c r="H61" s="17">
        <v>68.95748745886839</v>
      </c>
      <c r="I61" s="17">
        <v>70.12238376960428</v>
      </c>
      <c r="J61" s="17">
        <v>78.2913626717564</v>
      </c>
      <c r="K61" s="17">
        <v>80.07140428223516</v>
      </c>
      <c r="L61" s="17">
        <v>80.13232724479877</v>
      </c>
      <c r="M61" s="17">
        <v>86.28995665534812</v>
      </c>
      <c r="N61" s="17">
        <v>84.13685932781063</v>
      </c>
      <c r="O61" s="18">
        <f aca="true" t="shared" si="6" ref="O61:O66">AVERAGE(C61:N61)</f>
        <v>71.84294650270691</v>
      </c>
      <c r="P61" s="11"/>
      <c r="Q61" s="10">
        <f aca="true" t="shared" si="7" ref="Q61:Q76">SUM(C39:N39)/SUM(C17:N17)</f>
        <v>72.34958688951428</v>
      </c>
      <c r="R61" s="11"/>
    </row>
    <row r="62" spans="2:18" ht="15">
      <c r="B62" s="15">
        <v>2008</v>
      </c>
      <c r="C62" s="19">
        <v>86.88946409993096</v>
      </c>
      <c r="D62" s="20">
        <v>94.70518882688921</v>
      </c>
      <c r="E62" s="20">
        <v>96.86380489474313</v>
      </c>
      <c r="F62" s="20">
        <v>94.80671442952102</v>
      </c>
      <c r="G62" s="20">
        <v>92.34552738080652</v>
      </c>
      <c r="H62" s="20">
        <v>97.2494371550797</v>
      </c>
      <c r="I62" s="20">
        <v>95.05804568513544</v>
      </c>
      <c r="J62" s="20">
        <v>95.91109680390218</v>
      </c>
      <c r="K62" s="20">
        <v>92.51535907936184</v>
      </c>
      <c r="L62" s="20">
        <v>85.40962437409662</v>
      </c>
      <c r="M62" s="20">
        <v>89.57034500538101</v>
      </c>
      <c r="N62" s="20">
        <v>83.92309207581499</v>
      </c>
      <c r="O62" s="21">
        <f t="shared" si="6"/>
        <v>92.10397498422189</v>
      </c>
      <c r="P62" s="11">
        <f>+O62/O61-1</f>
        <v>0.28201833955615374</v>
      </c>
      <c r="Q62" s="13">
        <f t="shared" si="7"/>
        <v>91.85736276675411</v>
      </c>
      <c r="R62" s="11">
        <f>+Q62/Q61-1</f>
        <v>0.2696321667604036</v>
      </c>
    </row>
    <row r="63" spans="2:18" ht="15">
      <c r="B63" s="15">
        <v>2009</v>
      </c>
      <c r="C63" s="19">
        <v>85.50132328666965</v>
      </c>
      <c r="D63" s="20">
        <v>86.09653648546184</v>
      </c>
      <c r="E63" s="20">
        <v>87.22845850409371</v>
      </c>
      <c r="F63" s="20">
        <v>85.95129899081054</v>
      </c>
      <c r="G63" s="20">
        <v>87.42065952657723</v>
      </c>
      <c r="H63" s="20">
        <v>91.1996884616252</v>
      </c>
      <c r="I63" s="20">
        <v>91.51102357557401</v>
      </c>
      <c r="J63" s="20">
        <v>90.31081678467109</v>
      </c>
      <c r="K63" s="20">
        <v>90.31733547468723</v>
      </c>
      <c r="L63" s="20">
        <v>87.24615020007155</v>
      </c>
      <c r="M63" s="20">
        <v>85.5556673094684</v>
      </c>
      <c r="N63" s="20">
        <v>81.55216464959055</v>
      </c>
      <c r="O63" s="21">
        <f t="shared" si="6"/>
        <v>87.49092693744176</v>
      </c>
      <c r="P63" s="11">
        <f>+O63/O62-1</f>
        <v>-0.05008522213694233</v>
      </c>
      <c r="Q63" s="13">
        <f t="shared" si="7"/>
        <v>87.21609557436713</v>
      </c>
      <c r="R63" s="11">
        <f>+Q63/Q62-1</f>
        <v>-0.050526893572724996</v>
      </c>
    </row>
    <row r="64" spans="2:18" ht="15">
      <c r="B64" s="15">
        <v>2010</v>
      </c>
      <c r="C64" s="19">
        <v>85.9099662532023</v>
      </c>
      <c r="D64" s="20">
        <v>87.68544384179206</v>
      </c>
      <c r="E64" s="20">
        <v>85.49924709350964</v>
      </c>
      <c r="F64" s="20">
        <v>84.78716550993347</v>
      </c>
      <c r="G64" s="20">
        <v>84.38069949416195</v>
      </c>
      <c r="H64" s="20">
        <v>91.42464522314185</v>
      </c>
      <c r="I64" s="20">
        <v>88.71577762160611</v>
      </c>
      <c r="J64" s="20">
        <v>88.84051157624293</v>
      </c>
      <c r="K64" s="20">
        <v>88.5596525536028</v>
      </c>
      <c r="L64" s="20">
        <v>92.40136492057803</v>
      </c>
      <c r="M64" s="20">
        <v>88.29480557914187</v>
      </c>
      <c r="N64" s="20">
        <v>89.70998436123787</v>
      </c>
      <c r="O64" s="21">
        <f t="shared" si="6"/>
        <v>88.01743866901258</v>
      </c>
      <c r="P64" s="11">
        <f>+O64/O63-1</f>
        <v>0.0060179009412859585</v>
      </c>
      <c r="Q64" s="13">
        <f t="shared" si="7"/>
        <v>88.07766847094196</v>
      </c>
      <c r="R64" s="11">
        <f>+Q64/Q63-1</f>
        <v>0.009878599711450997</v>
      </c>
    </row>
    <row r="65" spans="2:18" ht="15">
      <c r="B65" s="15">
        <v>2011</v>
      </c>
      <c r="C65" s="19">
        <v>95.02261872431893</v>
      </c>
      <c r="D65" s="20">
        <v>96.00393119818433</v>
      </c>
      <c r="E65" s="20">
        <v>95.86672563738163</v>
      </c>
      <c r="F65" s="20">
        <v>96.06709842101893</v>
      </c>
      <c r="G65" s="20">
        <v>97.95708310917837</v>
      </c>
      <c r="H65" s="20">
        <v>96.39607603997432</v>
      </c>
      <c r="I65" s="20">
        <v>102.5992543677538</v>
      </c>
      <c r="J65" s="20">
        <v>101.47406543049063</v>
      </c>
      <c r="K65" s="20">
        <v>98.71905037937277</v>
      </c>
      <c r="L65" s="20">
        <v>102.95110165283668</v>
      </c>
      <c r="M65" s="20">
        <v>103.24370562188487</v>
      </c>
      <c r="N65" s="20">
        <v>100.41701541485804</v>
      </c>
      <c r="O65" s="21">
        <f t="shared" si="6"/>
        <v>98.89314383310445</v>
      </c>
      <c r="P65" s="11">
        <f>+O65/O64-1</f>
        <v>0.12356307259734844</v>
      </c>
      <c r="Q65" s="13">
        <f t="shared" si="7"/>
        <v>99.15190739998637</v>
      </c>
      <c r="R65" s="11">
        <f>+Q65/Q64-1</f>
        <v>0.12573265302427883</v>
      </c>
    </row>
    <row r="66" spans="2:18" ht="15">
      <c r="B66" s="7">
        <v>2012</v>
      </c>
      <c r="C66" s="19">
        <v>104.42154979275186</v>
      </c>
      <c r="D66" s="20">
        <v>106.47231958258367</v>
      </c>
      <c r="E66" s="20">
        <v>103.25030559098145</v>
      </c>
      <c r="F66" s="20">
        <v>104.8245355537204</v>
      </c>
      <c r="G66" s="20">
        <v>104.91593764700004</v>
      </c>
      <c r="H66" s="20">
        <v>104.85070228478932</v>
      </c>
      <c r="I66" s="20">
        <v>104.16705083242242</v>
      </c>
      <c r="J66" s="20">
        <v>103.44403627373818</v>
      </c>
      <c r="K66" s="20">
        <v>107.0207578293302</v>
      </c>
      <c r="L66" s="20">
        <v>109.14663107659665</v>
      </c>
      <c r="M66" s="20">
        <v>104.59321260483907</v>
      </c>
      <c r="N66" s="20">
        <v>104.23054409981117</v>
      </c>
      <c r="O66" s="21">
        <f t="shared" si="6"/>
        <v>105.11146526404703</v>
      </c>
      <c r="P66" s="11">
        <f>+O66/O65-1</f>
        <v>0.062879196574404</v>
      </c>
      <c r="Q66" s="13">
        <f t="shared" si="7"/>
        <v>105.02601323930948</v>
      </c>
      <c r="R66" s="11">
        <f>+Q66/Q65-1</f>
        <v>0.05924349811674845</v>
      </c>
    </row>
    <row r="67" spans="2:18" ht="15">
      <c r="B67" s="7">
        <v>2013</v>
      </c>
      <c r="C67" s="19">
        <v>107.67640111140012</v>
      </c>
      <c r="D67" s="20">
        <v>108.95663156649877</v>
      </c>
      <c r="E67" s="20">
        <v>109.57750373173076</v>
      </c>
      <c r="F67" s="20">
        <v>106.12333589267938</v>
      </c>
      <c r="G67" s="20">
        <v>106.81704683210262</v>
      </c>
      <c r="H67" s="20">
        <v>109.23637850967486</v>
      </c>
      <c r="I67" s="20">
        <v>103.88933954643872</v>
      </c>
      <c r="J67" s="20">
        <v>113.17439845419864</v>
      </c>
      <c r="K67" s="20">
        <v>105.96805371746194</v>
      </c>
      <c r="L67" s="20">
        <v>109.76594440719346</v>
      </c>
      <c r="M67" s="20">
        <v>108.2795516813185</v>
      </c>
      <c r="N67" s="20">
        <v>108.69262106508057</v>
      </c>
      <c r="O67" s="21">
        <f aca="true" t="shared" si="8" ref="O67:O72">AVERAGE(C67:N67)</f>
        <v>108.1797672096482</v>
      </c>
      <c r="P67" s="11">
        <f aca="true" t="shared" si="9" ref="P67:P72">O67/O66-1</f>
        <v>0.029190934955510395</v>
      </c>
      <c r="Q67" s="13">
        <f t="shared" si="7"/>
        <v>107.93226324073247</v>
      </c>
      <c r="R67" s="11">
        <f aca="true" t="shared" si="10" ref="R67:R72">Q67/Q66-1</f>
        <v>0.027671715909094674</v>
      </c>
    </row>
    <row r="68" spans="2:18" ht="15">
      <c r="B68" s="7">
        <v>2014</v>
      </c>
      <c r="C68" s="19">
        <v>112.03194970387166</v>
      </c>
      <c r="D68" s="20">
        <v>110.98524600213103</v>
      </c>
      <c r="E68" s="20">
        <v>111.80807547489918</v>
      </c>
      <c r="F68" s="20">
        <v>112.00808573116124</v>
      </c>
      <c r="G68" s="20">
        <v>109.9812151951525</v>
      </c>
      <c r="H68" s="20">
        <v>111.36012822634582</v>
      </c>
      <c r="I68" s="20">
        <v>116.39451233111812</v>
      </c>
      <c r="J68" s="20">
        <v>118.60237845950822</v>
      </c>
      <c r="K68" s="20">
        <v>120.84614063700181</v>
      </c>
      <c r="L68" s="20">
        <v>117.3603753785863</v>
      </c>
      <c r="M68" s="20">
        <v>116.31429474971158</v>
      </c>
      <c r="N68" s="20">
        <v>121.93024824269102</v>
      </c>
      <c r="O68" s="21">
        <f t="shared" si="8"/>
        <v>114.96855417768154</v>
      </c>
      <c r="P68" s="11">
        <f t="shared" si="9"/>
        <v>0.06275468272063223</v>
      </c>
      <c r="Q68" s="13">
        <f t="shared" si="7"/>
        <v>115.26229868453467</v>
      </c>
      <c r="R68" s="11">
        <f t="shared" si="10"/>
        <v>0.06791329324257078</v>
      </c>
    </row>
    <row r="69" spans="2:18" ht="15">
      <c r="B69" s="7">
        <v>2015</v>
      </c>
      <c r="C69" s="19">
        <v>119.27912029928028</v>
      </c>
      <c r="D69" s="20">
        <v>120.44249678159237</v>
      </c>
      <c r="E69" s="20">
        <v>121.5139008237672</v>
      </c>
      <c r="F69" s="20">
        <v>120.34611713055568</v>
      </c>
      <c r="G69" s="20">
        <v>119.94581514322418</v>
      </c>
      <c r="H69" s="20">
        <v>119.47299541370003</v>
      </c>
      <c r="I69" s="20">
        <v>126.32925010413483</v>
      </c>
      <c r="J69" s="20">
        <v>120.01959515440846</v>
      </c>
      <c r="K69" s="20">
        <v>117.57476600382662</v>
      </c>
      <c r="L69" s="20">
        <v>116.66102557491695</v>
      </c>
      <c r="M69" s="20">
        <v>117.55608780046265</v>
      </c>
      <c r="N69" s="20">
        <v>114.73235411943827</v>
      </c>
      <c r="O69" s="21">
        <f t="shared" si="8"/>
        <v>119.48946036244229</v>
      </c>
      <c r="P69" s="11">
        <f t="shared" si="9"/>
        <v>0.039322980245309225</v>
      </c>
      <c r="Q69" s="13">
        <f t="shared" si="7"/>
        <v>119.3558974858651</v>
      </c>
      <c r="R69" s="11">
        <f t="shared" si="10"/>
        <v>0.03551550548661475</v>
      </c>
    </row>
    <row r="70" spans="2:18" ht="15">
      <c r="B70" s="7">
        <v>2016</v>
      </c>
      <c r="C70" s="19">
        <v>116.35096689108045</v>
      </c>
      <c r="D70" s="20">
        <v>117.23909058464176</v>
      </c>
      <c r="E70" s="20">
        <v>112.14759242640812</v>
      </c>
      <c r="F70" s="20">
        <v>109.83912290280607</v>
      </c>
      <c r="G70" s="20">
        <v>108.70756585936859</v>
      </c>
      <c r="H70" s="20">
        <v>109.87153814249214</v>
      </c>
      <c r="I70" s="20">
        <v>114.4769019286373</v>
      </c>
      <c r="J70" s="20">
        <v>102.83907485294806</v>
      </c>
      <c r="K70" s="20">
        <v>100.76829225629142</v>
      </c>
      <c r="L70" s="20">
        <v>101.6104214909607</v>
      </c>
      <c r="M70" s="20">
        <v>107.52299738482554</v>
      </c>
      <c r="N70" s="20">
        <v>106.73310972816212</v>
      </c>
      <c r="O70" s="21">
        <f t="shared" si="8"/>
        <v>109.0088895373852</v>
      </c>
      <c r="P70" s="11">
        <f t="shared" si="9"/>
        <v>-0.08771125748887654</v>
      </c>
      <c r="Q70" s="13">
        <f t="shared" si="7"/>
        <v>108.88804393574199</v>
      </c>
      <c r="R70" s="11">
        <f t="shared" si="10"/>
        <v>-0.08770285985544013</v>
      </c>
    </row>
    <row r="71" spans="2:18" ht="15">
      <c r="B71" s="7">
        <v>2017</v>
      </c>
      <c r="C71" s="19">
        <v>103.7896873887788</v>
      </c>
      <c r="D71" s="20">
        <v>110.18439354965811</v>
      </c>
      <c r="E71" s="20">
        <v>105.72867974852882</v>
      </c>
      <c r="F71" s="20">
        <v>106.09053568693453</v>
      </c>
      <c r="G71" s="20">
        <v>108.4093071294058</v>
      </c>
      <c r="H71" s="20">
        <v>105.01159027187597</v>
      </c>
      <c r="I71" s="20">
        <v>118.06845871568525</v>
      </c>
      <c r="J71" s="20">
        <v>112.26843726144858</v>
      </c>
      <c r="K71" s="20">
        <v>121.83993914957117</v>
      </c>
      <c r="L71" s="20">
        <v>118.98248960576655</v>
      </c>
      <c r="M71" s="20">
        <v>120.80844466719194</v>
      </c>
      <c r="N71" s="20">
        <v>125.14584258198313</v>
      </c>
      <c r="O71" s="21">
        <f t="shared" si="8"/>
        <v>113.02731714640237</v>
      </c>
      <c r="P71" s="11">
        <f t="shared" si="9"/>
        <v>0.036863301938683035</v>
      </c>
      <c r="Q71" s="13">
        <f t="shared" si="7"/>
        <v>112.98573879214513</v>
      </c>
      <c r="R71" s="11">
        <f t="shared" si="10"/>
        <v>0.03763218355562814</v>
      </c>
    </row>
    <row r="72" spans="2:18" s="24" customFormat="1" ht="15">
      <c r="B72" s="7">
        <v>2018</v>
      </c>
      <c r="C72" s="19">
        <v>114.92765611576064</v>
      </c>
      <c r="D72" s="20">
        <v>115.72569272569396</v>
      </c>
      <c r="E72" s="20">
        <v>113.90363475309206</v>
      </c>
      <c r="F72" s="20">
        <v>116.23876138100525</v>
      </c>
      <c r="G72" s="20">
        <v>115.96273420985139</v>
      </c>
      <c r="H72" s="20">
        <v>110.58414498666068</v>
      </c>
      <c r="I72" s="20">
        <v>127.28778530333362</v>
      </c>
      <c r="J72" s="20">
        <v>123.6887809867256</v>
      </c>
      <c r="K72" s="20">
        <v>125.15427432257206</v>
      </c>
      <c r="L72" s="20">
        <v>124.33935938521196</v>
      </c>
      <c r="M72" s="20">
        <v>122.0614715107782</v>
      </c>
      <c r="N72" s="20">
        <v>126.96972758119745</v>
      </c>
      <c r="O72" s="21">
        <f t="shared" si="8"/>
        <v>119.73700193849025</v>
      </c>
      <c r="P72" s="11">
        <f t="shared" si="9"/>
        <v>0.05936339074028396</v>
      </c>
      <c r="Q72" s="13">
        <f t="shared" si="7"/>
        <v>119.18317865141307</v>
      </c>
      <c r="R72" s="11">
        <f t="shared" si="10"/>
        <v>0.05485152308176788</v>
      </c>
    </row>
    <row r="73" spans="2:18" s="24" customFormat="1" ht="15">
      <c r="B73" s="7">
        <v>2019</v>
      </c>
      <c r="C73" s="19">
        <v>121.9272660917628</v>
      </c>
      <c r="D73" s="20">
        <v>125.14977327188875</v>
      </c>
      <c r="E73" s="20">
        <v>122.13643020068137</v>
      </c>
      <c r="F73" s="20">
        <v>124.90648896504136</v>
      </c>
      <c r="G73" s="20">
        <v>124.69915937125764</v>
      </c>
      <c r="H73" s="20">
        <v>122.66088920563105</v>
      </c>
      <c r="I73" s="20">
        <v>129.66053178328664</v>
      </c>
      <c r="J73" s="20">
        <v>127.12306751817049</v>
      </c>
      <c r="K73" s="20">
        <v>125.55450370511554</v>
      </c>
      <c r="L73" s="20">
        <v>126.36629869802755</v>
      </c>
      <c r="M73" s="20">
        <v>124.30878467675598</v>
      </c>
      <c r="N73" s="20">
        <v>127.91521643187166</v>
      </c>
      <c r="O73" s="21">
        <f>AVERAGE(C73:N73)</f>
        <v>125.20070082662424</v>
      </c>
      <c r="P73" s="11">
        <f>O73/O72-1</f>
        <v>0.0456308309017186</v>
      </c>
      <c r="Q73" s="13">
        <f t="shared" si="7"/>
        <v>125.2856879367769</v>
      </c>
      <c r="R73" s="11">
        <f>Q73/Q72-1</f>
        <v>0.05120277336462431</v>
      </c>
    </row>
    <row r="74" spans="2:18" s="24" customFormat="1" ht="15">
      <c r="B74" s="7">
        <v>2020</v>
      </c>
      <c r="C74" s="19">
        <v>129.19352315897217</v>
      </c>
      <c r="D74" s="20">
        <v>130.8326553061314</v>
      </c>
      <c r="E74" s="20">
        <v>138.42665273515215</v>
      </c>
      <c r="F74" s="20">
        <v>140.4422793765363</v>
      </c>
      <c r="G74" s="20">
        <v>144.60802654210465</v>
      </c>
      <c r="H74" s="20">
        <v>146.5541316569316</v>
      </c>
      <c r="I74" s="20">
        <v>134.66305591848723</v>
      </c>
      <c r="J74" s="20">
        <v>143.06266361210254</v>
      </c>
      <c r="K74" s="20">
        <v>139.52900095429067</v>
      </c>
      <c r="L74" s="20">
        <v>140.9401286350418</v>
      </c>
      <c r="M74" s="20">
        <v>138.61511697539436</v>
      </c>
      <c r="N74" s="20">
        <v>145.9581690310989</v>
      </c>
      <c r="O74" s="21">
        <f>AVERAGE(C74:N74)</f>
        <v>139.40211699185363</v>
      </c>
      <c r="P74" s="11">
        <f>O74/O73-1</f>
        <v>0.1134292066375513</v>
      </c>
      <c r="Q74" s="13">
        <f t="shared" si="7"/>
        <v>138.6465097937386</v>
      </c>
      <c r="R74" s="11">
        <f>Q74/Q73-1</f>
        <v>0.10664284226705933</v>
      </c>
    </row>
    <row r="75" spans="2:18" s="24" customFormat="1" ht="15">
      <c r="B75" s="7">
        <v>2021</v>
      </c>
      <c r="C75" s="19">
        <v>136.96055233355423</v>
      </c>
      <c r="D75" s="20">
        <v>144.007429463359</v>
      </c>
      <c r="E75" s="20">
        <v>150.3052343643749</v>
      </c>
      <c r="F75" s="20">
        <v>155.80557102736532</v>
      </c>
      <c r="G75" s="20">
        <v>158.45577615563565</v>
      </c>
      <c r="H75" s="20">
        <v>162.71544709022513</v>
      </c>
      <c r="I75" s="20">
        <v>150.12618732470128</v>
      </c>
      <c r="J75" s="20">
        <v>160.03706283246566</v>
      </c>
      <c r="K75" s="20">
        <v>161.3570355457484</v>
      </c>
      <c r="L75" s="20">
        <v>158.98704295892915</v>
      </c>
      <c r="M75" s="20">
        <v>158.69595300668772</v>
      </c>
      <c r="N75" s="20">
        <v>163.71808145056198</v>
      </c>
      <c r="O75" s="21">
        <f>AVERAGE(C75:N75)</f>
        <v>155.0976144628007</v>
      </c>
      <c r="P75" s="11">
        <f>O75/O74-1</f>
        <v>0.11259152880629686</v>
      </c>
      <c r="Q75" s="13">
        <f t="shared" si="7"/>
        <v>155.1648318720554</v>
      </c>
      <c r="R75" s="11">
        <f>Q75/Q74-1</f>
        <v>0.11913983339999512</v>
      </c>
    </row>
    <row r="76" spans="2:18" s="24" customFormat="1" ht="15">
      <c r="B76" s="7">
        <v>2022</v>
      </c>
      <c r="C76" s="19">
        <v>167.2933794854315</v>
      </c>
      <c r="D76" s="20">
        <v>177.51396905140535</v>
      </c>
      <c r="E76" s="20">
        <v>176.52059584894587</v>
      </c>
      <c r="F76" s="20">
        <v>178.9597603423389</v>
      </c>
      <c r="G76" s="20">
        <v>181.13727782174172</v>
      </c>
      <c r="H76" s="20">
        <v>182.3607032441154</v>
      </c>
      <c r="I76" s="20">
        <v>175.05436817437425</v>
      </c>
      <c r="J76" s="20">
        <v>186.11783745318223</v>
      </c>
      <c r="K76" s="20">
        <v>187.5015991925032</v>
      </c>
      <c r="L76" s="20">
        <v>194.2897952449259</v>
      </c>
      <c r="M76" s="20">
        <v>189.24150381400935</v>
      </c>
      <c r="N76" s="20">
        <v>196.35593678819367</v>
      </c>
      <c r="O76" s="21">
        <v>182.6955605384306</v>
      </c>
      <c r="P76" s="11">
        <v>0.17793920410200204</v>
      </c>
      <c r="Q76" s="13">
        <f t="shared" si="7"/>
        <v>182.86817389309232</v>
      </c>
      <c r="R76" s="11">
        <f>Q76/Q75-1</f>
        <v>0.1785413723380329</v>
      </c>
    </row>
    <row r="77" spans="2:18" s="24" customFormat="1" ht="15">
      <c r="B77" s="7">
        <v>2023</v>
      </c>
      <c r="C77" s="19">
        <v>188.17431638660216</v>
      </c>
      <c r="D77" s="20">
        <v>195.4634094006871</v>
      </c>
      <c r="E77" s="20">
        <v>195.15183839197084</v>
      </c>
      <c r="F77" s="20">
        <v>196.84472798182432</v>
      </c>
      <c r="G77" s="20">
        <v>198.20104975596166</v>
      </c>
      <c r="H77" s="20">
        <v>197.7460450837333</v>
      </c>
      <c r="I77" s="20">
        <v>186.35886443171634</v>
      </c>
      <c r="J77" s="20">
        <v>194.49158078503305</v>
      </c>
      <c r="K77" s="20">
        <v>198.657371581259</v>
      </c>
      <c r="L77" s="20">
        <v>196.8731289321269</v>
      </c>
      <c r="M77" s="20">
        <v>189.8378340222089</v>
      </c>
      <c r="N77" s="20">
        <v>196.9361721543568</v>
      </c>
      <c r="O77" s="21">
        <v>183.695560538431</v>
      </c>
      <c r="P77" s="11">
        <v>1.177939204102</v>
      </c>
      <c r="Q77" s="13">
        <v>194.3976101556616</v>
      </c>
      <c r="R77" s="11">
        <v>0.06304780114067077</v>
      </c>
    </row>
    <row r="78" spans="2:18" s="24" customFormat="1" ht="15.75" thickBot="1">
      <c r="B78" s="25">
        <v>2024</v>
      </c>
      <c r="C78" s="31">
        <v>192.00991364488203</v>
      </c>
      <c r="D78" s="30">
        <v>194.76960673060648</v>
      </c>
      <c r="E78" s="30">
        <v>190.9954314072379</v>
      </c>
      <c r="F78" s="30">
        <v>193.3133862304241</v>
      </c>
      <c r="G78" s="30"/>
      <c r="H78" s="30"/>
      <c r="I78" s="30"/>
      <c r="J78" s="30"/>
      <c r="K78" s="30"/>
      <c r="L78" s="30"/>
      <c r="M78" s="30"/>
      <c r="N78" s="30"/>
      <c r="O78" s="56"/>
      <c r="P78" s="29"/>
      <c r="Q78" s="28"/>
      <c r="R78" s="29"/>
    </row>
    <row r="79" ht="15">
      <c r="B79" s="55" t="s">
        <v>0</v>
      </c>
    </row>
    <row r="80" spans="2:5" ht="15">
      <c r="B80" s="55" t="s">
        <v>18</v>
      </c>
      <c r="C80" s="2"/>
      <c r="D80" s="2"/>
      <c r="E80" s="3"/>
    </row>
    <row r="82" ht="15">
      <c r="B82" t="s">
        <v>19</v>
      </c>
    </row>
    <row r="83" ht="15">
      <c r="B83" t="s">
        <v>19</v>
      </c>
    </row>
    <row r="84" ht="15">
      <c r="B84" t="s">
        <v>19</v>
      </c>
    </row>
    <row r="85" ht="15">
      <c r="B85" t="s">
        <v>19</v>
      </c>
    </row>
    <row r="86" ht="15">
      <c r="B86" t="s">
        <v>19</v>
      </c>
    </row>
    <row r="87" ht="15">
      <c r="B87" t="s">
        <v>19</v>
      </c>
    </row>
    <row r="88" ht="15">
      <c r="B88" t="s">
        <v>19</v>
      </c>
    </row>
    <row r="89" ht="15">
      <c r="B89" t="s">
        <v>19</v>
      </c>
    </row>
    <row r="90" ht="15">
      <c r="B90" t="s">
        <v>19</v>
      </c>
    </row>
    <row r="91" ht="15">
      <c r="B91" t="s">
        <v>19</v>
      </c>
    </row>
  </sheetData>
  <sheetProtection/>
  <mergeCells count="4">
    <mergeCell ref="F11:J11"/>
    <mergeCell ref="G14:I14"/>
    <mergeCell ref="G36:I36"/>
    <mergeCell ref="G58:I58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37:O48 O17:O26 O27:P27 O49:P49 O50:O51 O28:O29 O52:P52 O53 Q61 O72:O74 O71:P71 O70 O62:P69 O75:P75 P70 P72:P74 O61:P61 O31:O33" formulaRange="1"/>
    <ignoredError sqref="Q72:Q74 Q71 Q70 Q75 Q62:Q69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221"/>
  <sheetViews>
    <sheetView showGridLines="0" zoomScalePageLayoutView="0" workbookViewId="0" topLeftCell="A1">
      <pane ySplit="11" topLeftCell="A206" activePane="bottomLeft" state="frozen"/>
      <selection pane="topLeft" activeCell="A1" sqref="A1"/>
      <selection pane="bottomLeft" activeCell="C219" sqref="C219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2" customWidth="1"/>
    <col min="4" max="4" width="25.28125" style="32" customWidth="1"/>
    <col min="5" max="5" width="26.8515625" style="33" customWidth="1"/>
  </cols>
  <sheetData>
    <row r="1" ht="22.5" customHeight="1"/>
    <row r="2" ht="22.5" customHeight="1"/>
    <row r="3" ht="15"/>
    <row r="4" ht="15"/>
    <row r="5" ht="15"/>
    <row r="6" ht="15"/>
    <row r="7" ht="15"/>
    <row r="8" ht="15.75" thickBot="1"/>
    <row r="9" spans="3:5" ht="15.75" thickBot="1">
      <c r="C9" s="68" t="s">
        <v>23</v>
      </c>
      <c r="D9" s="69"/>
      <c r="E9" s="34" t="s">
        <v>20</v>
      </c>
    </row>
    <row r="11" spans="2:7" s="39" customFormat="1" ht="15">
      <c r="B11" s="35" t="s">
        <v>21</v>
      </c>
      <c r="C11" s="36" t="s">
        <v>28</v>
      </c>
      <c r="D11" s="37" t="s">
        <v>29</v>
      </c>
      <c r="E11" s="38" t="s">
        <v>22</v>
      </c>
      <c r="G11"/>
    </row>
    <row r="12" spans="2:5" ht="15">
      <c r="B12" s="40">
        <v>39083</v>
      </c>
      <c r="C12" s="41">
        <v>601998.94</v>
      </c>
      <c r="D12" s="42">
        <v>37642700</v>
      </c>
      <c r="E12" s="43">
        <v>62.529512095154196</v>
      </c>
    </row>
    <row r="13" spans="2:5" ht="15">
      <c r="B13" s="44">
        <v>39114</v>
      </c>
      <c r="C13" s="45">
        <v>494745.78</v>
      </c>
      <c r="D13" s="46">
        <v>31542330</v>
      </c>
      <c r="E13" s="47">
        <v>63.754621615974166</v>
      </c>
    </row>
    <row r="14" spans="2:5" ht="15">
      <c r="B14" s="44">
        <v>39142</v>
      </c>
      <c r="C14" s="45">
        <v>550239.17</v>
      </c>
      <c r="D14" s="46">
        <v>33775840.00000001</v>
      </c>
      <c r="E14" s="47">
        <v>61.38392510296932</v>
      </c>
    </row>
    <row r="15" spans="2:5" ht="15">
      <c r="B15" s="44">
        <v>39173</v>
      </c>
      <c r="C15" s="45">
        <v>501973</v>
      </c>
      <c r="D15" s="46">
        <v>32130510</v>
      </c>
      <c r="E15" s="47">
        <v>64.00844268516434</v>
      </c>
    </row>
    <row r="16" spans="2:5" ht="15">
      <c r="B16" s="44">
        <v>39203</v>
      </c>
      <c r="C16" s="45">
        <v>609735</v>
      </c>
      <c r="D16" s="46">
        <v>38070070.00000001</v>
      </c>
      <c r="E16" s="47">
        <v>62.43707512279926</v>
      </c>
    </row>
    <row r="17" spans="2:5" ht="15">
      <c r="B17" s="44">
        <v>39234</v>
      </c>
      <c r="C17" s="45">
        <v>514507</v>
      </c>
      <c r="D17" s="46">
        <v>35479109.99999999</v>
      </c>
      <c r="E17" s="47">
        <v>68.95748745886839</v>
      </c>
    </row>
    <row r="18" spans="2:5" ht="15">
      <c r="B18" s="44">
        <v>39264</v>
      </c>
      <c r="C18" s="45">
        <v>716680</v>
      </c>
      <c r="D18" s="46">
        <v>50255310</v>
      </c>
      <c r="E18" s="47">
        <v>70.12238376960428</v>
      </c>
    </row>
    <row r="19" spans="2:5" ht="15">
      <c r="B19" s="44">
        <v>39295</v>
      </c>
      <c r="C19" s="45">
        <v>648756.75</v>
      </c>
      <c r="D19" s="46">
        <v>50792050</v>
      </c>
      <c r="E19" s="47">
        <v>78.2913626717564</v>
      </c>
    </row>
    <row r="20" spans="2:5" ht="15">
      <c r="B20" s="44">
        <v>39326</v>
      </c>
      <c r="C20" s="45">
        <v>588592.15</v>
      </c>
      <c r="D20" s="46">
        <v>47129400</v>
      </c>
      <c r="E20" s="47">
        <v>80.07140428223516</v>
      </c>
    </row>
    <row r="21" spans="2:5" ht="15">
      <c r="B21" s="44">
        <v>39356</v>
      </c>
      <c r="C21" s="45">
        <v>660764.91</v>
      </c>
      <c r="D21" s="46">
        <v>52948630.00000001</v>
      </c>
      <c r="E21" s="47">
        <v>80.13232724479877</v>
      </c>
    </row>
    <row r="22" spans="2:5" ht="15">
      <c r="B22" s="44">
        <v>39387</v>
      </c>
      <c r="C22" s="45">
        <v>566725.05</v>
      </c>
      <c r="D22" s="46">
        <v>48902680</v>
      </c>
      <c r="E22" s="47">
        <v>86.28995665534812</v>
      </c>
    </row>
    <row r="23" spans="2:5" ht="15">
      <c r="B23" s="48">
        <v>39417</v>
      </c>
      <c r="C23" s="45">
        <v>706485.13</v>
      </c>
      <c r="D23" s="46">
        <v>59441440</v>
      </c>
      <c r="E23" s="47">
        <v>84.13685932781063</v>
      </c>
    </row>
    <row r="24" spans="2:5" ht="15">
      <c r="B24" s="40">
        <v>39448</v>
      </c>
      <c r="C24" s="41">
        <v>676277.39</v>
      </c>
      <c r="D24" s="42">
        <v>58761380.00000001</v>
      </c>
      <c r="E24" s="49">
        <v>86.88946409993096</v>
      </c>
    </row>
    <row r="25" spans="2:5" ht="15">
      <c r="B25" s="44">
        <v>39479</v>
      </c>
      <c r="C25" s="45">
        <v>596635.63</v>
      </c>
      <c r="D25" s="46">
        <v>56504490.00000001</v>
      </c>
      <c r="E25" s="50">
        <v>94.70518882688921</v>
      </c>
    </row>
    <row r="26" spans="2:5" ht="15">
      <c r="B26" s="44">
        <v>39508</v>
      </c>
      <c r="C26" s="45">
        <v>544188.72</v>
      </c>
      <c r="D26" s="46">
        <v>52712190</v>
      </c>
      <c r="E26" s="50">
        <v>96.86380489474313</v>
      </c>
    </row>
    <row r="27" spans="2:5" ht="15">
      <c r="B27" s="44">
        <v>39539</v>
      </c>
      <c r="C27" s="45">
        <v>531983.84</v>
      </c>
      <c r="D27" s="46">
        <v>50435640</v>
      </c>
      <c r="E27" s="50">
        <v>94.80671442952102</v>
      </c>
    </row>
    <row r="28" spans="2:5" ht="15">
      <c r="B28" s="44">
        <v>39569</v>
      </c>
      <c r="C28" s="45">
        <v>533554.59</v>
      </c>
      <c r="D28" s="46">
        <v>49271379.99999999</v>
      </c>
      <c r="E28" s="50">
        <v>92.34552738080652</v>
      </c>
    </row>
    <row r="29" spans="2:6" ht="15">
      <c r="B29" s="44">
        <v>39600</v>
      </c>
      <c r="C29" s="45">
        <v>461383.75</v>
      </c>
      <c r="D29" s="46">
        <v>44869310.00000001</v>
      </c>
      <c r="E29" s="50">
        <v>97.2494371550797</v>
      </c>
      <c r="F29" s="57"/>
    </row>
    <row r="30" spans="2:5" ht="15">
      <c r="B30" s="44">
        <v>39630</v>
      </c>
      <c r="C30" s="45">
        <v>529669</v>
      </c>
      <c r="D30" s="46">
        <v>50349300</v>
      </c>
      <c r="E30" s="50">
        <v>95.05804568513544</v>
      </c>
    </row>
    <row r="31" spans="2:5" ht="15">
      <c r="B31" s="44">
        <v>39661</v>
      </c>
      <c r="C31" s="45">
        <v>469072</v>
      </c>
      <c r="D31" s="46">
        <v>44989210.00000001</v>
      </c>
      <c r="E31" s="50">
        <v>95.91109680390218</v>
      </c>
    </row>
    <row r="32" spans="2:5" ht="15">
      <c r="B32" s="44">
        <v>39692</v>
      </c>
      <c r="C32" s="45">
        <v>518423</v>
      </c>
      <c r="D32" s="46">
        <v>47962090.00000001</v>
      </c>
      <c r="E32" s="50">
        <v>92.51535907936184</v>
      </c>
    </row>
    <row r="33" spans="2:5" ht="15">
      <c r="B33" s="44">
        <v>39722</v>
      </c>
      <c r="C33" s="45">
        <v>532316.59</v>
      </c>
      <c r="D33" s="46">
        <v>45464960</v>
      </c>
      <c r="E33" s="50">
        <v>85.40962437409662</v>
      </c>
    </row>
    <row r="34" spans="2:5" ht="15">
      <c r="B34" s="44">
        <v>39753</v>
      </c>
      <c r="C34" s="45">
        <v>428739.11</v>
      </c>
      <c r="D34" s="46">
        <v>38402310</v>
      </c>
      <c r="E34" s="50">
        <v>89.57034500538101</v>
      </c>
    </row>
    <row r="35" spans="2:5" ht="15">
      <c r="B35" s="48">
        <v>39783</v>
      </c>
      <c r="C35" s="51">
        <v>618370.0900000001</v>
      </c>
      <c r="D35" s="52">
        <v>51895530.00000001</v>
      </c>
      <c r="E35" s="53">
        <v>83.92309207581499</v>
      </c>
    </row>
    <row r="36" spans="2:5" ht="15">
      <c r="B36" s="44">
        <v>39814</v>
      </c>
      <c r="C36" s="41">
        <v>580966.33</v>
      </c>
      <c r="D36" s="42">
        <v>49673390</v>
      </c>
      <c r="E36" s="43">
        <v>85.50132328666965</v>
      </c>
    </row>
    <row r="37" spans="2:5" ht="15">
      <c r="B37" s="44">
        <v>39845</v>
      </c>
      <c r="C37" s="45">
        <v>518951.77</v>
      </c>
      <c r="D37" s="46">
        <v>44679950</v>
      </c>
      <c r="E37" s="47">
        <v>86.09653648546184</v>
      </c>
    </row>
    <row r="38" spans="2:5" ht="15">
      <c r="B38" s="44">
        <v>39873</v>
      </c>
      <c r="C38" s="45">
        <v>489677.46</v>
      </c>
      <c r="D38" s="46">
        <v>42713810.00000001</v>
      </c>
      <c r="E38" s="47">
        <v>87.22845850409371</v>
      </c>
    </row>
    <row r="39" spans="2:5" ht="15">
      <c r="B39" s="44">
        <v>39904</v>
      </c>
      <c r="C39" s="45">
        <v>550747.93</v>
      </c>
      <c r="D39" s="46">
        <v>47337500</v>
      </c>
      <c r="E39" s="47">
        <v>85.95129899081054</v>
      </c>
    </row>
    <row r="40" spans="2:5" ht="15">
      <c r="B40" s="44">
        <v>39934</v>
      </c>
      <c r="C40" s="45">
        <v>473043.56</v>
      </c>
      <c r="D40" s="46">
        <v>41353780.00000001</v>
      </c>
      <c r="E40" s="47">
        <v>87.42065952657723</v>
      </c>
    </row>
    <row r="41" spans="2:5" ht="15">
      <c r="B41" s="44">
        <v>39965</v>
      </c>
      <c r="C41" s="45">
        <v>447842.1</v>
      </c>
      <c r="D41" s="46">
        <v>40843060</v>
      </c>
      <c r="E41" s="47">
        <v>91.1996884616252</v>
      </c>
    </row>
    <row r="42" spans="2:5" ht="15">
      <c r="B42" s="44">
        <v>39995</v>
      </c>
      <c r="C42" s="45">
        <v>470341.04</v>
      </c>
      <c r="D42" s="46">
        <v>43041390</v>
      </c>
      <c r="E42" s="47">
        <v>91.51102357557401</v>
      </c>
    </row>
    <row r="43" spans="2:5" ht="15">
      <c r="B43" s="44">
        <v>40026</v>
      </c>
      <c r="C43" s="45">
        <v>449073.56</v>
      </c>
      <c r="D43" s="46">
        <v>40556200</v>
      </c>
      <c r="E43" s="47">
        <v>90.31081678467109</v>
      </c>
    </row>
    <row r="44" spans="2:5" ht="15">
      <c r="B44" s="44">
        <v>40057</v>
      </c>
      <c r="C44" s="45">
        <v>464291.93</v>
      </c>
      <c r="D44" s="46">
        <v>41933610</v>
      </c>
      <c r="E44" s="47">
        <v>90.31733547468723</v>
      </c>
    </row>
    <row r="45" spans="2:5" ht="15">
      <c r="B45" s="44">
        <v>40087</v>
      </c>
      <c r="C45" s="45">
        <v>461992.19</v>
      </c>
      <c r="D45" s="46">
        <v>40307039.99999999</v>
      </c>
      <c r="E45" s="47">
        <v>87.24615020007155</v>
      </c>
    </row>
    <row r="46" spans="2:5" ht="15">
      <c r="B46" s="44">
        <v>40118</v>
      </c>
      <c r="C46" s="45">
        <v>530630.19</v>
      </c>
      <c r="D46" s="46">
        <v>45398420</v>
      </c>
      <c r="E46" s="47">
        <v>85.5556673094684</v>
      </c>
    </row>
    <row r="47" spans="2:5" ht="15">
      <c r="B47" s="44">
        <v>40148</v>
      </c>
      <c r="C47" s="45">
        <v>634818.22</v>
      </c>
      <c r="D47" s="46">
        <v>51770800</v>
      </c>
      <c r="E47" s="47">
        <v>81.55216464959055</v>
      </c>
    </row>
    <row r="48" spans="2:5" ht="15">
      <c r="B48" s="40">
        <v>40179</v>
      </c>
      <c r="C48" s="41">
        <v>543438.23</v>
      </c>
      <c r="D48" s="42">
        <v>46686759.99999999</v>
      </c>
      <c r="E48" s="49">
        <v>85.9099662532023</v>
      </c>
    </row>
    <row r="49" spans="2:5" ht="15">
      <c r="B49" s="44">
        <v>40210</v>
      </c>
      <c r="C49" s="45">
        <v>539876.38</v>
      </c>
      <c r="D49" s="46">
        <v>47339299.99999999</v>
      </c>
      <c r="E49" s="50">
        <v>87.68544384179206</v>
      </c>
    </row>
    <row r="50" spans="2:5" ht="15">
      <c r="B50" s="44">
        <v>40238</v>
      </c>
      <c r="C50" s="45">
        <v>608143.25</v>
      </c>
      <c r="D50" s="46">
        <v>51995790.00000001</v>
      </c>
      <c r="E50" s="50">
        <v>85.49924709350964</v>
      </c>
    </row>
    <row r="51" spans="2:5" ht="15">
      <c r="B51" s="44">
        <v>40269</v>
      </c>
      <c r="C51" s="45">
        <v>581599.11</v>
      </c>
      <c r="D51" s="46">
        <v>49312140.00000001</v>
      </c>
      <c r="E51" s="50">
        <v>84.78716550993347</v>
      </c>
    </row>
    <row r="52" spans="2:5" ht="15">
      <c r="B52" s="44">
        <v>40299</v>
      </c>
      <c r="C52" s="45">
        <v>578214.69</v>
      </c>
      <c r="D52" s="46">
        <v>48790160</v>
      </c>
      <c r="E52" s="50">
        <v>84.38069949416195</v>
      </c>
    </row>
    <row r="53" spans="2:5" ht="15">
      <c r="B53" s="44">
        <v>40330</v>
      </c>
      <c r="C53" s="45">
        <v>558110.67</v>
      </c>
      <c r="D53" s="46">
        <v>51025070</v>
      </c>
      <c r="E53" s="50">
        <v>91.42464522314185</v>
      </c>
    </row>
    <row r="54" spans="2:5" ht="15">
      <c r="B54" s="44">
        <v>40360</v>
      </c>
      <c r="C54" s="45">
        <v>582265.2</v>
      </c>
      <c r="D54" s="46">
        <v>51656110</v>
      </c>
      <c r="E54" s="50">
        <v>88.71577762160611</v>
      </c>
    </row>
    <row r="55" spans="2:5" ht="15">
      <c r="B55" s="44">
        <v>40391</v>
      </c>
      <c r="C55" s="45">
        <v>581718.9600000001</v>
      </c>
      <c r="D55" s="46">
        <v>51680210.00000001</v>
      </c>
      <c r="E55" s="50">
        <v>88.84051157624293</v>
      </c>
    </row>
    <row r="56" spans="2:5" ht="15">
      <c r="B56" s="44">
        <v>40422</v>
      </c>
      <c r="C56" s="45">
        <v>605940.95</v>
      </c>
      <c r="D56" s="46">
        <v>53661920</v>
      </c>
      <c r="E56" s="50">
        <v>88.5596525536028</v>
      </c>
    </row>
    <row r="57" spans="2:5" ht="15">
      <c r="B57" s="44">
        <v>40452</v>
      </c>
      <c r="C57" s="45">
        <v>615505.41</v>
      </c>
      <c r="D57" s="46">
        <v>56873540</v>
      </c>
      <c r="E57" s="50">
        <v>92.40136492057803</v>
      </c>
    </row>
    <row r="58" spans="2:5" ht="15">
      <c r="B58" s="44">
        <v>40483</v>
      </c>
      <c r="C58" s="45">
        <v>688181.82</v>
      </c>
      <c r="D58" s="46">
        <v>60762880</v>
      </c>
      <c r="E58" s="50">
        <v>88.29480557914187</v>
      </c>
    </row>
    <row r="59" spans="2:5" ht="15">
      <c r="B59" s="48">
        <v>40513</v>
      </c>
      <c r="C59" s="51">
        <v>749349.5900000001</v>
      </c>
      <c r="D59" s="52">
        <v>67224140.00000001</v>
      </c>
      <c r="E59" s="53">
        <v>89.70998436123787</v>
      </c>
    </row>
    <row r="60" spans="2:5" ht="15">
      <c r="B60" s="44">
        <v>40544</v>
      </c>
      <c r="C60" s="41">
        <v>697347.02</v>
      </c>
      <c r="D60" s="42">
        <v>66263740.00000001</v>
      </c>
      <c r="E60" s="43">
        <v>95.02261872431893</v>
      </c>
    </row>
    <row r="61" spans="2:5" ht="15">
      <c r="B61" s="44">
        <v>40575</v>
      </c>
      <c r="C61" s="45">
        <v>608811.84</v>
      </c>
      <c r="D61" s="46">
        <v>58448330.00000001</v>
      </c>
      <c r="E61" s="47">
        <v>96.00393119818433</v>
      </c>
    </row>
    <row r="62" spans="2:5" ht="15">
      <c r="B62" s="44">
        <v>40603</v>
      </c>
      <c r="C62" s="45">
        <v>731549.55</v>
      </c>
      <c r="D62" s="46">
        <v>70131260</v>
      </c>
      <c r="E62" s="47">
        <v>95.86672563738163</v>
      </c>
    </row>
    <row r="63" spans="2:5" ht="15">
      <c r="B63" s="44">
        <v>40634</v>
      </c>
      <c r="C63" s="45">
        <v>635310.33</v>
      </c>
      <c r="D63" s="46">
        <v>61032420.00000001</v>
      </c>
      <c r="E63" s="47">
        <v>96.06709842101893</v>
      </c>
    </row>
    <row r="64" spans="2:5" ht="15">
      <c r="B64" s="44">
        <v>40664</v>
      </c>
      <c r="C64" s="45">
        <v>701133.27</v>
      </c>
      <c r="D64" s="46">
        <v>68680970</v>
      </c>
      <c r="E64" s="47">
        <v>97.95708310917837</v>
      </c>
    </row>
    <row r="65" spans="2:5" ht="15">
      <c r="B65" s="44">
        <v>40695</v>
      </c>
      <c r="C65" s="45">
        <v>720818.76</v>
      </c>
      <c r="D65" s="46">
        <v>69484100</v>
      </c>
      <c r="E65" s="47">
        <v>96.39607603997432</v>
      </c>
    </row>
    <row r="66" spans="2:5" ht="15">
      <c r="B66" s="44">
        <v>40725</v>
      </c>
      <c r="C66" s="45">
        <v>671607.2200000001</v>
      </c>
      <c r="D66" s="46">
        <v>68906400</v>
      </c>
      <c r="E66" s="47">
        <v>102.5992543677538</v>
      </c>
    </row>
    <row r="67" spans="2:5" ht="15">
      <c r="B67" s="44">
        <v>40756</v>
      </c>
      <c r="C67" s="45">
        <v>667530.07</v>
      </c>
      <c r="D67" s="46">
        <v>67736989.99999999</v>
      </c>
      <c r="E67" s="47">
        <v>101.47406543049063</v>
      </c>
    </row>
    <row r="68" spans="2:5" ht="15">
      <c r="B68" s="44">
        <v>40787</v>
      </c>
      <c r="C68" s="45">
        <v>1169841.48</v>
      </c>
      <c r="D68" s="46">
        <v>115485640</v>
      </c>
      <c r="E68" s="47">
        <v>98.71905037937277</v>
      </c>
    </row>
    <row r="69" spans="2:5" ht="15">
      <c r="B69" s="44">
        <v>40817</v>
      </c>
      <c r="C69" s="45">
        <v>863074.98</v>
      </c>
      <c r="D69" s="46">
        <v>88854519.99999999</v>
      </c>
      <c r="E69" s="47">
        <v>102.95110165283668</v>
      </c>
    </row>
    <row r="70" spans="2:5" ht="15">
      <c r="B70" s="44">
        <v>40848</v>
      </c>
      <c r="C70" s="45">
        <v>980160.77</v>
      </c>
      <c r="D70" s="46">
        <v>101195430</v>
      </c>
      <c r="E70" s="47">
        <v>103.24370562188487</v>
      </c>
    </row>
    <row r="71" spans="2:5" ht="15">
      <c r="B71" s="44">
        <v>40878</v>
      </c>
      <c r="C71" s="45">
        <v>1055035.34</v>
      </c>
      <c r="D71" s="46">
        <v>105943500</v>
      </c>
      <c r="E71" s="47">
        <v>100.41701541485804</v>
      </c>
    </row>
    <row r="72" spans="2:5" ht="15">
      <c r="B72" s="40">
        <v>40909</v>
      </c>
      <c r="C72" s="41">
        <v>1052781.54</v>
      </c>
      <c r="D72" s="42">
        <v>109933079.99999999</v>
      </c>
      <c r="E72" s="49">
        <v>104.42154979275186</v>
      </c>
    </row>
    <row r="73" spans="2:5" ht="15">
      <c r="B73" s="44">
        <v>40940</v>
      </c>
      <c r="C73" s="45">
        <v>887547.49</v>
      </c>
      <c r="D73" s="46">
        <v>94499239.99999999</v>
      </c>
      <c r="E73" s="50">
        <v>106.47231958258367</v>
      </c>
    </row>
    <row r="74" spans="2:5" ht="15">
      <c r="B74" s="44">
        <v>40969</v>
      </c>
      <c r="C74" s="45">
        <v>1072348.4</v>
      </c>
      <c r="D74" s="46">
        <v>110720300</v>
      </c>
      <c r="E74" s="50">
        <v>103.25030559098145</v>
      </c>
    </row>
    <row r="75" spans="2:5" ht="15">
      <c r="B75" s="44">
        <v>41000</v>
      </c>
      <c r="C75" s="45">
        <v>1075545.81</v>
      </c>
      <c r="D75" s="46">
        <v>112743590</v>
      </c>
      <c r="E75" s="50">
        <v>104.8245355537204</v>
      </c>
    </row>
    <row r="76" spans="2:5" ht="15">
      <c r="B76" s="44">
        <v>41030</v>
      </c>
      <c r="C76" s="45">
        <v>1085948.0699999998</v>
      </c>
      <c r="D76" s="46">
        <v>113933260.00000001</v>
      </c>
      <c r="E76" s="50">
        <v>104.91593764700004</v>
      </c>
    </row>
    <row r="77" spans="2:5" ht="15">
      <c r="B77" s="44">
        <v>41061</v>
      </c>
      <c r="C77" s="45">
        <v>919349.97</v>
      </c>
      <c r="D77" s="46">
        <v>96394490</v>
      </c>
      <c r="E77" s="50">
        <v>104.85070228478932</v>
      </c>
    </row>
    <row r="78" spans="2:5" ht="15">
      <c r="B78" s="44">
        <v>41091</v>
      </c>
      <c r="C78" s="45">
        <v>1144254.34</v>
      </c>
      <c r="D78" s="46">
        <v>119193599.99999997</v>
      </c>
      <c r="E78" s="50">
        <v>104.16705083242242</v>
      </c>
    </row>
    <row r="79" spans="2:5" ht="15">
      <c r="B79" s="44">
        <v>41122</v>
      </c>
      <c r="C79" s="45">
        <v>1236457.0699999998</v>
      </c>
      <c r="D79" s="46">
        <v>127904110.00000001</v>
      </c>
      <c r="E79" s="50">
        <v>103.44403627373818</v>
      </c>
    </row>
    <row r="80" spans="2:5" ht="15">
      <c r="B80" s="44">
        <v>41153</v>
      </c>
      <c r="C80" s="45">
        <v>1018541.4700000001</v>
      </c>
      <c r="D80" s="46">
        <v>109005079.99999999</v>
      </c>
      <c r="E80" s="50">
        <v>107.0207578293302</v>
      </c>
    </row>
    <row r="81" spans="2:5" ht="15">
      <c r="B81" s="44">
        <v>41183</v>
      </c>
      <c r="C81" s="45">
        <v>1016957.8200000001</v>
      </c>
      <c r="D81" s="46">
        <v>110997519.99999999</v>
      </c>
      <c r="E81" s="50">
        <v>109.14663107659665</v>
      </c>
    </row>
    <row r="82" spans="2:5" ht="15">
      <c r="B82" s="44">
        <v>41214</v>
      </c>
      <c r="C82" s="45">
        <v>1084953.48</v>
      </c>
      <c r="D82" s="46">
        <v>113478770.00000001</v>
      </c>
      <c r="E82" s="50">
        <v>104.59321260483907</v>
      </c>
    </row>
    <row r="83" spans="2:5" ht="15">
      <c r="B83" s="48">
        <v>41244</v>
      </c>
      <c r="C83" s="51">
        <v>1331857.29</v>
      </c>
      <c r="D83" s="52">
        <v>138820210</v>
      </c>
      <c r="E83" s="53">
        <v>104.23054409981117</v>
      </c>
    </row>
    <row r="84" spans="2:5" ht="15">
      <c r="B84" s="44">
        <v>41275</v>
      </c>
      <c r="C84" s="46">
        <v>1291221.74</v>
      </c>
      <c r="D84" s="46">
        <v>139034110</v>
      </c>
      <c r="E84" s="50">
        <v>107.67640111140012</v>
      </c>
    </row>
    <row r="85" spans="2:5" ht="15">
      <c r="B85" s="44">
        <v>41306</v>
      </c>
      <c r="C85" s="46">
        <v>1016053.0700000001</v>
      </c>
      <c r="D85" s="46">
        <v>110705720</v>
      </c>
      <c r="E85" s="50">
        <v>108.95663156649877</v>
      </c>
    </row>
    <row r="86" spans="2:5" ht="15">
      <c r="B86" s="44">
        <v>41334</v>
      </c>
      <c r="C86" s="46">
        <v>1004574.08</v>
      </c>
      <c r="D86" s="46">
        <v>110078720</v>
      </c>
      <c r="E86" s="50">
        <v>109.57750373173076</v>
      </c>
    </row>
    <row r="87" spans="2:5" ht="15">
      <c r="B87" s="44">
        <v>41365</v>
      </c>
      <c r="C87" s="45">
        <v>1059671.74</v>
      </c>
      <c r="D87" s="46">
        <v>112455900.00000001</v>
      </c>
      <c r="E87" s="50">
        <v>106.12333589267938</v>
      </c>
    </row>
    <row r="88" spans="2:5" ht="15">
      <c r="B88" s="44">
        <v>41395</v>
      </c>
      <c r="C88" s="45">
        <v>1257644.5799999998</v>
      </c>
      <c r="D88" s="46">
        <v>134337880</v>
      </c>
      <c r="E88" s="50">
        <v>106.81704683210262</v>
      </c>
    </row>
    <row r="89" spans="2:5" ht="15">
      <c r="B89" s="44">
        <v>41426</v>
      </c>
      <c r="C89" s="45">
        <v>939816.4</v>
      </c>
      <c r="D89" s="46">
        <v>102662140</v>
      </c>
      <c r="E89" s="50">
        <v>109.23637850967486</v>
      </c>
    </row>
    <row r="90" spans="2:5" ht="15">
      <c r="B90" s="44">
        <v>41456</v>
      </c>
      <c r="C90" s="45">
        <v>1426865.6500000001</v>
      </c>
      <c r="D90" s="46">
        <v>148236130</v>
      </c>
      <c r="E90" s="50">
        <v>103.88933954643872</v>
      </c>
    </row>
    <row r="91" spans="2:5" ht="15">
      <c r="B91" s="44">
        <v>41487</v>
      </c>
      <c r="C91" s="45">
        <v>863717.69</v>
      </c>
      <c r="D91" s="46">
        <v>97750730.00000001</v>
      </c>
      <c r="E91" s="50">
        <v>113.17439845419864</v>
      </c>
    </row>
    <row r="92" spans="2:5" ht="15">
      <c r="B92" s="44">
        <v>41518</v>
      </c>
      <c r="C92" s="45">
        <v>1373509.42</v>
      </c>
      <c r="D92" s="46">
        <v>145548120</v>
      </c>
      <c r="E92" s="50">
        <v>105.96805371746194</v>
      </c>
    </row>
    <row r="93" spans="2:5" ht="15">
      <c r="B93" s="44">
        <v>41548</v>
      </c>
      <c r="C93" s="45">
        <v>1150275.44</v>
      </c>
      <c r="D93" s="46">
        <v>126261070</v>
      </c>
      <c r="E93" s="50">
        <v>109.76594440719346</v>
      </c>
    </row>
    <row r="94" spans="2:5" ht="15">
      <c r="B94" s="44">
        <v>41579</v>
      </c>
      <c r="C94" s="45">
        <v>1166542.51</v>
      </c>
      <c r="D94" s="46">
        <v>126312699.99999999</v>
      </c>
      <c r="E94" s="50">
        <v>108.2795516813185</v>
      </c>
    </row>
    <row r="95" spans="2:5" ht="15">
      <c r="B95" s="48">
        <v>41609</v>
      </c>
      <c r="C95" s="51">
        <v>1519102.57</v>
      </c>
      <c r="D95" s="52">
        <v>165115240.00000003</v>
      </c>
      <c r="E95" s="53">
        <v>108.69262106508057</v>
      </c>
    </row>
    <row r="96" spans="2:5" ht="15">
      <c r="B96" s="44">
        <v>41640</v>
      </c>
      <c r="C96" s="45">
        <v>1583759.28</v>
      </c>
      <c r="D96" s="46">
        <v>177431640</v>
      </c>
      <c r="E96" s="50">
        <v>112.03194970387166</v>
      </c>
    </row>
    <row r="97" spans="2:5" ht="15">
      <c r="B97" s="44">
        <v>41671</v>
      </c>
      <c r="C97" s="45">
        <v>1263133.57</v>
      </c>
      <c r="D97" s="46">
        <v>140189190</v>
      </c>
      <c r="E97" s="50">
        <v>110.98524600213103</v>
      </c>
    </row>
    <row r="98" spans="2:5" ht="15">
      <c r="B98" s="44">
        <v>41699</v>
      </c>
      <c r="C98" s="45">
        <v>1363466.8099999998</v>
      </c>
      <c r="D98" s="46">
        <v>152446600</v>
      </c>
      <c r="E98" s="50">
        <v>111.80807547489918</v>
      </c>
    </row>
    <row r="99" spans="2:5" ht="15">
      <c r="B99" s="44">
        <v>41730</v>
      </c>
      <c r="C99" s="45">
        <v>1527827.2</v>
      </c>
      <c r="D99" s="46">
        <v>171129000.00000003</v>
      </c>
      <c r="E99" s="50">
        <v>112.00808573116124</v>
      </c>
    </row>
    <row r="100" spans="2:5" ht="15">
      <c r="B100" s="44">
        <v>41760</v>
      </c>
      <c r="C100" s="45">
        <v>1658420.21</v>
      </c>
      <c r="D100" s="46">
        <v>182395070</v>
      </c>
      <c r="E100" s="50">
        <v>109.9812151951525</v>
      </c>
    </row>
    <row r="101" spans="2:5" ht="15">
      <c r="B101" s="44">
        <v>41791</v>
      </c>
      <c r="C101" s="45">
        <v>1511926.4200000002</v>
      </c>
      <c r="D101" s="46">
        <v>168368320</v>
      </c>
      <c r="E101" s="50">
        <v>111.36012822634582</v>
      </c>
    </row>
    <row r="102" spans="2:5" ht="15">
      <c r="B102" s="44">
        <v>41821</v>
      </c>
      <c r="C102" s="45">
        <v>1519994.7699999998</v>
      </c>
      <c r="D102" s="46">
        <v>176919050.00000003</v>
      </c>
      <c r="E102" s="50">
        <v>116.39451233111812</v>
      </c>
    </row>
    <row r="103" spans="2:5" ht="15">
      <c r="B103" s="44">
        <v>41852</v>
      </c>
      <c r="C103" s="45">
        <v>1432951.8699999999</v>
      </c>
      <c r="D103" s="46">
        <v>169951500</v>
      </c>
      <c r="E103" s="50">
        <v>118.60237845950822</v>
      </c>
    </row>
    <row r="104" spans="2:5" ht="15">
      <c r="B104" s="44">
        <v>41883</v>
      </c>
      <c r="C104" s="45">
        <v>1786057.7000000002</v>
      </c>
      <c r="D104" s="46">
        <v>215838180</v>
      </c>
      <c r="E104" s="50">
        <v>120.84614063700181</v>
      </c>
    </row>
    <row r="105" spans="2:5" ht="15">
      <c r="B105" s="44">
        <v>41913</v>
      </c>
      <c r="C105" s="45">
        <v>2042437.23</v>
      </c>
      <c r="D105" s="46">
        <v>239701200</v>
      </c>
      <c r="E105" s="50">
        <v>117.3603753785863</v>
      </c>
    </row>
    <row r="106" spans="2:5" ht="15">
      <c r="B106" s="44">
        <v>41944</v>
      </c>
      <c r="C106" s="45">
        <v>1552492.2400000002</v>
      </c>
      <c r="D106" s="46">
        <v>180577040</v>
      </c>
      <c r="E106" s="50">
        <v>116.31429474971158</v>
      </c>
    </row>
    <row r="107" spans="2:5" ht="15">
      <c r="B107" s="48">
        <v>41974</v>
      </c>
      <c r="C107" s="51">
        <v>1868584.32</v>
      </c>
      <c r="D107" s="52">
        <v>227836950</v>
      </c>
      <c r="E107" s="53">
        <v>121.93024824269102</v>
      </c>
    </row>
    <row r="108" spans="2:5" ht="15">
      <c r="B108" s="44">
        <v>42005</v>
      </c>
      <c r="C108" s="45">
        <v>1432147.9699999997</v>
      </c>
      <c r="D108" s="46">
        <v>170825350</v>
      </c>
      <c r="E108" s="50">
        <v>119.27912029928028</v>
      </c>
    </row>
    <row r="109" spans="2:5" ht="15">
      <c r="B109" s="44">
        <v>42036</v>
      </c>
      <c r="C109" s="45">
        <v>1269051.49</v>
      </c>
      <c r="D109" s="46">
        <v>152847730</v>
      </c>
      <c r="E109" s="50">
        <v>120.44249678159237</v>
      </c>
    </row>
    <row r="110" spans="2:5" ht="15">
      <c r="B110" s="44">
        <v>42064</v>
      </c>
      <c r="C110" s="45">
        <v>1315495.4200000002</v>
      </c>
      <c r="D110" s="46">
        <v>159850980</v>
      </c>
      <c r="E110" s="50">
        <v>121.5139008237672</v>
      </c>
    </row>
    <row r="111" spans="2:5" ht="15">
      <c r="B111" s="44">
        <v>42095</v>
      </c>
      <c r="C111" s="45">
        <v>1424242.71</v>
      </c>
      <c r="D111" s="46">
        <v>171402080.00000006</v>
      </c>
      <c r="E111" s="50">
        <v>120.34611713055568</v>
      </c>
    </row>
    <row r="112" spans="2:5" ht="15">
      <c r="B112" s="44">
        <v>42125</v>
      </c>
      <c r="C112" s="45">
        <v>1442262.74</v>
      </c>
      <c r="D112" s="46">
        <v>172993380</v>
      </c>
      <c r="E112" s="50">
        <v>119.94581514322418</v>
      </c>
    </row>
    <row r="113" spans="2:5" ht="15">
      <c r="B113" s="44">
        <v>42156</v>
      </c>
      <c r="C113" s="45">
        <v>1532481.54</v>
      </c>
      <c r="D113" s="46">
        <v>183090159.99999997</v>
      </c>
      <c r="E113" s="50">
        <v>119.47299541370003</v>
      </c>
    </row>
    <row r="114" spans="2:5" ht="15">
      <c r="B114" s="44">
        <v>42186</v>
      </c>
      <c r="C114" s="45">
        <v>1264873.8900000004</v>
      </c>
      <c r="D114" s="46">
        <v>159790569.99999997</v>
      </c>
      <c r="E114" s="50">
        <v>126.32925010413483</v>
      </c>
    </row>
    <row r="115" spans="2:5" ht="15">
      <c r="B115" s="44">
        <v>42217</v>
      </c>
      <c r="C115" s="45">
        <v>1391956.37</v>
      </c>
      <c r="D115" s="46">
        <v>167062040</v>
      </c>
      <c r="E115" s="50">
        <v>120.01959515440846</v>
      </c>
    </row>
    <row r="116" spans="2:5" ht="15">
      <c r="B116" s="44">
        <v>42248</v>
      </c>
      <c r="C116" s="45">
        <v>1323603.9100000001</v>
      </c>
      <c r="D116" s="46">
        <v>155622420</v>
      </c>
      <c r="E116" s="50">
        <v>117.57476600382662</v>
      </c>
    </row>
    <row r="117" spans="2:5" ht="15">
      <c r="B117" s="44">
        <v>42278</v>
      </c>
      <c r="C117" s="45">
        <v>1325866.28</v>
      </c>
      <c r="D117" s="46">
        <v>154676920</v>
      </c>
      <c r="E117" s="50">
        <v>116.66102557491695</v>
      </c>
    </row>
    <row r="118" spans="2:5" ht="15">
      <c r="B118" s="44">
        <v>42309</v>
      </c>
      <c r="C118" s="45">
        <v>1500975.69</v>
      </c>
      <c r="D118" s="46">
        <v>176448830</v>
      </c>
      <c r="E118" s="50">
        <v>117.55608780046265</v>
      </c>
    </row>
    <row r="119" spans="2:5" ht="15">
      <c r="B119" s="48">
        <v>42339</v>
      </c>
      <c r="C119" s="51">
        <v>1656877.3599999999</v>
      </c>
      <c r="D119" s="52">
        <v>190097440</v>
      </c>
      <c r="E119" s="53">
        <v>114.73235411943827</v>
      </c>
    </row>
    <row r="120" spans="2:5" ht="15">
      <c r="B120" s="44">
        <v>42370</v>
      </c>
      <c r="C120" s="45">
        <v>1557567.89</v>
      </c>
      <c r="D120" s="46">
        <v>181224530.00000003</v>
      </c>
      <c r="E120" s="50">
        <v>116.35096689108045</v>
      </c>
    </row>
    <row r="121" spans="2:5" ht="15">
      <c r="B121" s="44">
        <v>42401</v>
      </c>
      <c r="C121" s="45">
        <v>1716419.66</v>
      </c>
      <c r="D121" s="46">
        <v>201231480</v>
      </c>
      <c r="E121" s="50">
        <v>117.23909058464176</v>
      </c>
    </row>
    <row r="122" spans="2:5" ht="15">
      <c r="B122" s="44">
        <v>42430</v>
      </c>
      <c r="C122" s="45">
        <v>1526705.98</v>
      </c>
      <c r="D122" s="46">
        <v>171216400</v>
      </c>
      <c r="E122" s="50">
        <v>112.14759242640812</v>
      </c>
    </row>
    <row r="123" spans="2:5" ht="15">
      <c r="B123" s="44">
        <v>42461</v>
      </c>
      <c r="C123" s="45">
        <v>1344482.24</v>
      </c>
      <c r="D123" s="46">
        <v>147676750</v>
      </c>
      <c r="E123" s="50">
        <v>109.83912290280607</v>
      </c>
    </row>
    <row r="124" spans="2:5" ht="15">
      <c r="B124" s="44">
        <v>42491</v>
      </c>
      <c r="C124" s="45">
        <v>1497784.2500000002</v>
      </c>
      <c r="D124" s="46">
        <v>162820480</v>
      </c>
      <c r="E124" s="50">
        <v>108.70756585936859</v>
      </c>
    </row>
    <row r="125" spans="2:5" ht="15">
      <c r="B125" s="44">
        <v>42522</v>
      </c>
      <c r="C125" s="45">
        <v>1574475.91</v>
      </c>
      <c r="D125" s="46">
        <v>172990090.00000003</v>
      </c>
      <c r="E125" s="50">
        <v>109.87153814249214</v>
      </c>
    </row>
    <row r="126" spans="2:5" ht="15">
      <c r="B126" s="44">
        <v>42552</v>
      </c>
      <c r="C126" s="45">
        <v>1741606.88</v>
      </c>
      <c r="D126" s="46">
        <v>199373760</v>
      </c>
      <c r="E126" s="50">
        <v>114.4769019286373</v>
      </c>
    </row>
    <row r="127" spans="2:5" ht="15">
      <c r="B127" s="44">
        <v>42583</v>
      </c>
      <c r="C127" s="45">
        <v>1784259.05</v>
      </c>
      <c r="D127" s="46">
        <v>183491550</v>
      </c>
      <c r="E127" s="50">
        <v>102.83907485294806</v>
      </c>
    </row>
    <row r="128" spans="2:5" ht="15">
      <c r="B128" s="44">
        <v>42614</v>
      </c>
      <c r="C128" s="45">
        <v>1667900.45</v>
      </c>
      <c r="D128" s="46">
        <v>168071479.99999997</v>
      </c>
      <c r="E128" s="50">
        <v>100.76829225629142</v>
      </c>
    </row>
    <row r="129" spans="2:5" ht="15">
      <c r="B129" s="44">
        <v>42644</v>
      </c>
      <c r="C129" s="45">
        <v>1752156.2</v>
      </c>
      <c r="D129" s="46">
        <v>178037330.00000003</v>
      </c>
      <c r="E129" s="50">
        <v>101.6104214909607</v>
      </c>
    </row>
    <row r="130" spans="2:5" ht="15">
      <c r="B130" s="44">
        <v>42675</v>
      </c>
      <c r="C130" s="45">
        <v>1662619.4800000002</v>
      </c>
      <c r="D130" s="46">
        <v>178769830.00000003</v>
      </c>
      <c r="E130" s="50">
        <v>107.52299738482554</v>
      </c>
    </row>
    <row r="131" spans="2:5" ht="15">
      <c r="B131" s="48">
        <v>42705</v>
      </c>
      <c r="C131" s="51">
        <v>1794860.0999999999</v>
      </c>
      <c r="D131" s="52">
        <v>191571000.00000003</v>
      </c>
      <c r="E131" s="53">
        <v>106.73310972816212</v>
      </c>
    </row>
    <row r="132" spans="2:5" ht="15">
      <c r="B132" s="44">
        <v>42736</v>
      </c>
      <c r="C132" s="41">
        <v>2108804.0199999996</v>
      </c>
      <c r="D132" s="42">
        <v>218872110</v>
      </c>
      <c r="E132" s="49">
        <v>103.7896873887788</v>
      </c>
    </row>
    <row r="133" spans="2:5" ht="15">
      <c r="B133" s="44">
        <v>42767</v>
      </c>
      <c r="C133" s="45">
        <v>1522282.1</v>
      </c>
      <c r="D133" s="46">
        <v>167731730</v>
      </c>
      <c r="E133" s="50">
        <v>110.18439354965811</v>
      </c>
    </row>
    <row r="134" spans="2:5" ht="15">
      <c r="B134" s="44">
        <v>42795</v>
      </c>
      <c r="C134" s="45">
        <v>1838690.3200000003</v>
      </c>
      <c r="D134" s="46">
        <v>194402300</v>
      </c>
      <c r="E134" s="50">
        <v>105.72867974852882</v>
      </c>
    </row>
    <row r="135" spans="2:5" ht="15">
      <c r="B135" s="44">
        <v>42826</v>
      </c>
      <c r="C135" s="45">
        <v>1749599.14</v>
      </c>
      <c r="D135" s="46">
        <v>185615909.99999997</v>
      </c>
      <c r="E135" s="50">
        <v>106.09053568693453</v>
      </c>
    </row>
    <row r="136" spans="2:5" ht="15.75" customHeight="1">
      <c r="B136" s="44">
        <v>42856</v>
      </c>
      <c r="C136" s="45">
        <v>1841555.9999999998</v>
      </c>
      <c r="D136" s="46">
        <v>199641810</v>
      </c>
      <c r="E136" s="50">
        <v>108.4093071294058</v>
      </c>
    </row>
    <row r="137" spans="2:5" ht="15.75" customHeight="1">
      <c r="B137" s="44">
        <v>42887</v>
      </c>
      <c r="C137" s="45">
        <v>1886465.67</v>
      </c>
      <c r="D137" s="46">
        <v>198100760</v>
      </c>
      <c r="E137" s="50">
        <v>105.01159027187597</v>
      </c>
    </row>
    <row r="138" spans="2:5" ht="15.75" customHeight="1">
      <c r="B138" s="44">
        <v>42917</v>
      </c>
      <c r="C138" s="45">
        <v>1941680.8900000001</v>
      </c>
      <c r="D138" s="46">
        <v>229251270</v>
      </c>
      <c r="E138" s="50">
        <v>118.06845871568525</v>
      </c>
    </row>
    <row r="139" spans="2:5" ht="15.75" customHeight="1">
      <c r="B139" s="44">
        <v>42948</v>
      </c>
      <c r="C139" s="45">
        <v>2138702.79</v>
      </c>
      <c r="D139" s="46">
        <v>240108820.00000003</v>
      </c>
      <c r="E139" s="50">
        <v>112.26843726144858</v>
      </c>
    </row>
    <row r="140" spans="2:5" ht="15.75" customHeight="1">
      <c r="B140" s="44">
        <v>42979</v>
      </c>
      <c r="C140" s="45">
        <v>1677937.23</v>
      </c>
      <c r="D140" s="46">
        <v>204439770</v>
      </c>
      <c r="E140" s="50">
        <v>121.83993914957117</v>
      </c>
    </row>
    <row r="141" spans="2:5" ht="15.75" customHeight="1">
      <c r="B141" s="44">
        <v>43009</v>
      </c>
      <c r="C141" s="45">
        <v>1833199.1600000001</v>
      </c>
      <c r="D141" s="46">
        <v>218118599.99999997</v>
      </c>
      <c r="E141" s="50">
        <v>118.98248960576655</v>
      </c>
    </row>
    <row r="142" spans="2:5" ht="15.75" customHeight="1">
      <c r="B142" s="44">
        <v>43040</v>
      </c>
      <c r="C142" s="45">
        <v>1704311.5699999998</v>
      </c>
      <c r="D142" s="46">
        <v>205895230</v>
      </c>
      <c r="E142" s="50">
        <v>120.80844466719194</v>
      </c>
    </row>
    <row r="143" spans="2:5" ht="15.75" customHeight="1">
      <c r="B143" s="48">
        <v>43070</v>
      </c>
      <c r="C143" s="51">
        <v>2057372.3800000001</v>
      </c>
      <c r="D143" s="52">
        <v>257471600</v>
      </c>
      <c r="E143" s="53">
        <v>125.14584258198313</v>
      </c>
    </row>
    <row r="144" spans="2:5" ht="15.75" customHeight="1">
      <c r="B144" s="44">
        <v>43101</v>
      </c>
      <c r="C144" s="45">
        <v>1534455.9</v>
      </c>
      <c r="D144" s="46">
        <v>176351420</v>
      </c>
      <c r="E144" s="50">
        <v>114.92765611576064</v>
      </c>
    </row>
    <row r="145" spans="2:5" ht="15.75" customHeight="1">
      <c r="B145" s="44">
        <v>43132</v>
      </c>
      <c r="C145" s="45">
        <v>1509110.69</v>
      </c>
      <c r="D145" s="46">
        <v>174642880</v>
      </c>
      <c r="E145" s="50">
        <v>115.72569272569396</v>
      </c>
    </row>
    <row r="146" spans="2:5" ht="15.75" customHeight="1">
      <c r="B146" s="44">
        <v>43160</v>
      </c>
      <c r="C146" s="45">
        <v>1247415.6800000002</v>
      </c>
      <c r="D146" s="46">
        <v>142085180</v>
      </c>
      <c r="E146" s="50">
        <v>113.90363475309206</v>
      </c>
    </row>
    <row r="147" spans="2:5" ht="15.75" customHeight="1">
      <c r="B147" s="44">
        <v>43191</v>
      </c>
      <c r="C147" s="45">
        <v>1318947.64</v>
      </c>
      <c r="D147" s="46">
        <v>153312840</v>
      </c>
      <c r="E147" s="50">
        <v>116.23876138100525</v>
      </c>
    </row>
    <row r="148" spans="2:5" ht="15.75" customHeight="1">
      <c r="B148" s="44">
        <v>43221</v>
      </c>
      <c r="C148" s="45">
        <v>1238292.81</v>
      </c>
      <c r="D148" s="46">
        <v>143595820</v>
      </c>
      <c r="E148" s="50">
        <v>115.96273420985139</v>
      </c>
    </row>
    <row r="149" spans="2:5" ht="15.75" customHeight="1">
      <c r="B149" s="44">
        <v>43252</v>
      </c>
      <c r="C149" s="45">
        <v>1449009.44</v>
      </c>
      <c r="D149" s="46">
        <v>160237470</v>
      </c>
      <c r="E149" s="50">
        <v>110.58414498666068</v>
      </c>
    </row>
    <row r="150" spans="2:5" ht="15.75" customHeight="1">
      <c r="B150" s="44">
        <v>43282</v>
      </c>
      <c r="C150" s="45">
        <v>988358.1499999999</v>
      </c>
      <c r="D150" s="46">
        <v>125805920</v>
      </c>
      <c r="E150" s="50">
        <v>127.28778530333362</v>
      </c>
    </row>
    <row r="151" spans="2:5" ht="15.75" customHeight="1">
      <c r="B151" s="44">
        <v>43313</v>
      </c>
      <c r="C151" s="45">
        <v>1326003.69</v>
      </c>
      <c r="D151" s="46">
        <v>164011780</v>
      </c>
      <c r="E151" s="50">
        <v>123.6887809867256</v>
      </c>
    </row>
    <row r="152" spans="2:5" ht="15.75" customHeight="1">
      <c r="B152" s="44">
        <v>43344</v>
      </c>
      <c r="C152" s="45">
        <v>1011542.28</v>
      </c>
      <c r="D152" s="46">
        <v>126598840</v>
      </c>
      <c r="E152" s="50">
        <v>125.15427432257206</v>
      </c>
    </row>
    <row r="153" spans="2:5" ht="15">
      <c r="B153" s="44">
        <v>43374</v>
      </c>
      <c r="C153" s="45">
        <v>1358730.42</v>
      </c>
      <c r="D153" s="46">
        <v>168943670</v>
      </c>
      <c r="E153" s="50">
        <v>124.33935938521196</v>
      </c>
    </row>
    <row r="154" spans="2:5" ht="15">
      <c r="B154" s="44">
        <v>43405</v>
      </c>
      <c r="C154" s="45">
        <v>1308649.47</v>
      </c>
      <c r="D154" s="46">
        <v>159735680</v>
      </c>
      <c r="E154" s="50">
        <v>122.0614715107782</v>
      </c>
    </row>
    <row r="155" spans="2:5" ht="15">
      <c r="B155" s="48">
        <v>43435</v>
      </c>
      <c r="C155" s="51">
        <v>1010414.47</v>
      </c>
      <c r="D155" s="52">
        <v>128292050</v>
      </c>
      <c r="E155" s="53">
        <v>126.96972758119745</v>
      </c>
    </row>
    <row r="156" spans="2:5" s="24" customFormat="1" ht="15">
      <c r="B156" s="44">
        <v>43466</v>
      </c>
      <c r="C156" s="45">
        <v>1343898.91</v>
      </c>
      <c r="D156" s="46">
        <v>163857920</v>
      </c>
      <c r="E156" s="50">
        <v>121.9272660917628</v>
      </c>
    </row>
    <row r="157" spans="2:5" s="24" customFormat="1" ht="15">
      <c r="B157" s="44">
        <v>43497</v>
      </c>
      <c r="C157" s="45">
        <v>1131718.95</v>
      </c>
      <c r="D157" s="46">
        <v>141634370</v>
      </c>
      <c r="E157" s="50">
        <v>125.14977327188875</v>
      </c>
    </row>
    <row r="158" spans="2:5" s="24" customFormat="1" ht="15">
      <c r="B158" s="44">
        <v>43525</v>
      </c>
      <c r="C158" s="45">
        <v>1092415.75</v>
      </c>
      <c r="D158" s="46">
        <v>133423760</v>
      </c>
      <c r="E158" s="50">
        <v>122.13643020068137</v>
      </c>
    </row>
    <row r="159" spans="2:5" s="24" customFormat="1" ht="15">
      <c r="B159" s="44">
        <v>43556</v>
      </c>
      <c r="C159" s="45">
        <v>1146214.99</v>
      </c>
      <c r="D159" s="46">
        <v>143169690</v>
      </c>
      <c r="E159" s="50">
        <v>124.90648896504136</v>
      </c>
    </row>
    <row r="160" spans="2:5" s="24" customFormat="1" ht="15">
      <c r="B160" s="44">
        <v>43586</v>
      </c>
      <c r="C160" s="45">
        <v>1462593.3399999999</v>
      </c>
      <c r="D160" s="46">
        <v>182384160</v>
      </c>
      <c r="E160" s="50">
        <v>124.69915937125764</v>
      </c>
    </row>
    <row r="161" spans="2:5" s="24" customFormat="1" ht="15">
      <c r="B161" s="44">
        <v>43617</v>
      </c>
      <c r="C161" s="45">
        <v>1219765.33</v>
      </c>
      <c r="D161" s="46">
        <v>149617500</v>
      </c>
      <c r="E161" s="50">
        <v>122.66088920563105</v>
      </c>
    </row>
    <row r="162" spans="2:5" s="24" customFormat="1" ht="15">
      <c r="B162" s="44">
        <v>43647</v>
      </c>
      <c r="C162" s="45">
        <v>1405757.23</v>
      </c>
      <c r="D162" s="46">
        <v>182271230</v>
      </c>
      <c r="E162" s="50">
        <v>129.66053178328664</v>
      </c>
    </row>
    <row r="163" spans="2:5" s="24" customFormat="1" ht="15">
      <c r="B163" s="44">
        <v>43678</v>
      </c>
      <c r="C163" s="45">
        <v>1251458.08</v>
      </c>
      <c r="D163" s="46">
        <v>159089190</v>
      </c>
      <c r="E163" s="50">
        <v>127.12306751817049</v>
      </c>
    </row>
    <row r="164" spans="2:5" s="24" customFormat="1" ht="15">
      <c r="B164" s="44">
        <v>43709</v>
      </c>
      <c r="C164" s="45">
        <v>1433177.98</v>
      </c>
      <c r="D164" s="46">
        <v>179941950</v>
      </c>
      <c r="E164" s="50">
        <v>125.55450370511554</v>
      </c>
    </row>
    <row r="165" spans="2:5" s="24" customFormat="1" ht="15">
      <c r="B165" s="44">
        <v>43739</v>
      </c>
      <c r="C165" s="45">
        <v>1417139.7899999998</v>
      </c>
      <c r="D165" s="46">
        <v>179078710</v>
      </c>
      <c r="E165" s="50">
        <v>126.36629869802755</v>
      </c>
    </row>
    <row r="166" spans="2:5" s="24" customFormat="1" ht="15">
      <c r="B166" s="44">
        <v>43770</v>
      </c>
      <c r="C166" s="45">
        <v>1372103.19</v>
      </c>
      <c r="D166" s="46">
        <v>170564480</v>
      </c>
      <c r="E166" s="50">
        <v>124.30878467675598</v>
      </c>
    </row>
    <row r="167" spans="2:5" ht="15">
      <c r="B167" s="48">
        <v>43800</v>
      </c>
      <c r="C167" s="51">
        <v>1359952.2</v>
      </c>
      <c r="D167" s="52">
        <v>173958580</v>
      </c>
      <c r="E167" s="53">
        <v>127.91521643187166</v>
      </c>
    </row>
    <row r="168" spans="2:5" s="24" customFormat="1" ht="15">
      <c r="B168" s="44">
        <v>43831</v>
      </c>
      <c r="C168" s="45">
        <v>1623635.96</v>
      </c>
      <c r="D168" s="46">
        <v>209763250</v>
      </c>
      <c r="E168" s="50">
        <v>129.19352315897217</v>
      </c>
    </row>
    <row r="169" spans="2:5" s="24" customFormat="1" ht="15">
      <c r="B169" s="44">
        <v>43862</v>
      </c>
      <c r="C169" s="45">
        <v>1424721.6</v>
      </c>
      <c r="D169" s="46">
        <v>186400110</v>
      </c>
      <c r="E169" s="50">
        <v>130.8326553061314</v>
      </c>
    </row>
    <row r="170" spans="2:5" s="24" customFormat="1" ht="15">
      <c r="B170" s="44">
        <v>43891</v>
      </c>
      <c r="C170" s="45">
        <v>1301413.9</v>
      </c>
      <c r="D170" s="46">
        <v>180150370</v>
      </c>
      <c r="E170" s="50">
        <v>138.42665273515215</v>
      </c>
    </row>
    <row r="171" spans="2:5" s="24" customFormat="1" ht="15">
      <c r="B171" s="44">
        <v>43922</v>
      </c>
      <c r="C171" s="45">
        <v>1035886.4199999999</v>
      </c>
      <c r="D171" s="46">
        <v>145482250</v>
      </c>
      <c r="E171" s="50">
        <v>140.4422793765363</v>
      </c>
    </row>
    <row r="172" spans="2:5" s="24" customFormat="1" ht="15">
      <c r="B172" s="44">
        <v>43952</v>
      </c>
      <c r="C172" s="45">
        <v>743693.85</v>
      </c>
      <c r="D172" s="46">
        <v>107544100</v>
      </c>
      <c r="E172" s="50">
        <v>144.60802654210465</v>
      </c>
    </row>
    <row r="173" spans="2:5" s="24" customFormat="1" ht="15">
      <c r="B173" s="44">
        <v>43983</v>
      </c>
      <c r="C173" s="45">
        <v>726925.19</v>
      </c>
      <c r="D173" s="46">
        <v>106533890</v>
      </c>
      <c r="E173" s="50">
        <v>146.5541316569316</v>
      </c>
    </row>
    <row r="174" spans="2:5" s="24" customFormat="1" ht="15">
      <c r="B174" s="44">
        <v>44013</v>
      </c>
      <c r="C174" s="45">
        <v>1342768.8</v>
      </c>
      <c r="D174" s="46">
        <v>180821350</v>
      </c>
      <c r="E174" s="50">
        <v>134.66305591848723</v>
      </c>
    </row>
    <row r="175" spans="2:5" s="24" customFormat="1" ht="15">
      <c r="B175" s="44">
        <v>44044</v>
      </c>
      <c r="C175" s="45">
        <v>1364332.1400000001</v>
      </c>
      <c r="D175" s="46">
        <v>195184990</v>
      </c>
      <c r="E175" s="50">
        <v>143.06266361210254</v>
      </c>
    </row>
    <row r="176" spans="2:5" s="24" customFormat="1" ht="15">
      <c r="B176" s="44">
        <v>44075</v>
      </c>
      <c r="C176" s="45">
        <v>1492218.31</v>
      </c>
      <c r="D176" s="46">
        <v>208207730</v>
      </c>
      <c r="E176" s="50">
        <v>139.52900095429067</v>
      </c>
    </row>
    <row r="177" spans="2:5" s="24" customFormat="1" ht="15">
      <c r="B177" s="44">
        <v>44105</v>
      </c>
      <c r="C177" s="45">
        <v>1385558.69</v>
      </c>
      <c r="D177" s="46">
        <v>195280820</v>
      </c>
      <c r="E177" s="50">
        <v>140.9401286350418</v>
      </c>
    </row>
    <row r="178" spans="2:5" s="24" customFormat="1" ht="15">
      <c r="B178" s="44">
        <v>44136</v>
      </c>
      <c r="C178" s="45">
        <v>1471046.12</v>
      </c>
      <c r="D178" s="46">
        <v>203909230</v>
      </c>
      <c r="E178" s="50">
        <v>138.61511697539436</v>
      </c>
    </row>
    <row r="179" spans="2:5" s="24" customFormat="1" ht="15">
      <c r="B179" s="48">
        <v>44166</v>
      </c>
      <c r="C179" s="51">
        <v>1312974.13</v>
      </c>
      <c r="D179" s="52">
        <v>191639300</v>
      </c>
      <c r="E179" s="53">
        <v>145.9581690310989</v>
      </c>
    </row>
    <row r="180" spans="2:6" s="24" customFormat="1" ht="15">
      <c r="B180" s="44">
        <v>44197</v>
      </c>
      <c r="C180" s="45">
        <v>1362950.33</v>
      </c>
      <c r="D180" s="46">
        <v>186670430</v>
      </c>
      <c r="E180" s="50">
        <v>136.9605523335542</v>
      </c>
      <c r="F180" s="57"/>
    </row>
    <row r="181" spans="2:6" s="24" customFormat="1" ht="15">
      <c r="B181" s="44">
        <v>44228</v>
      </c>
      <c r="C181" s="45">
        <v>1270778.19</v>
      </c>
      <c r="D181" s="46">
        <v>183001500.56</v>
      </c>
      <c r="E181" s="50">
        <v>144.007429463359</v>
      </c>
      <c r="F181" s="57"/>
    </row>
    <row r="182" spans="2:6" s="24" customFormat="1" ht="15">
      <c r="B182" s="44">
        <v>44256</v>
      </c>
      <c r="C182" s="45">
        <v>1367855.29</v>
      </c>
      <c r="D182" s="46">
        <v>205595809.94</v>
      </c>
      <c r="E182" s="50">
        <v>150.3052343643749</v>
      </c>
      <c r="F182" s="57"/>
    </row>
    <row r="183" spans="2:6" s="24" customFormat="1" ht="15">
      <c r="B183" s="44">
        <v>44287</v>
      </c>
      <c r="C183" s="45">
        <v>1161718.58</v>
      </c>
      <c r="D183" s="46">
        <v>181002226.73</v>
      </c>
      <c r="E183" s="50">
        <v>155.80557102736532</v>
      </c>
      <c r="F183" s="57"/>
    </row>
    <row r="184" spans="2:6" s="24" customFormat="1" ht="15">
      <c r="B184" s="44">
        <v>44317</v>
      </c>
      <c r="C184" s="45">
        <v>1126014.5</v>
      </c>
      <c r="D184" s="46">
        <v>178423501.56</v>
      </c>
      <c r="E184" s="50">
        <v>158.45577615563565</v>
      </c>
      <c r="F184" s="57"/>
    </row>
    <row r="185" spans="2:6" s="24" customFormat="1" ht="15">
      <c r="B185" s="44">
        <v>44348</v>
      </c>
      <c r="C185" s="45">
        <v>1190790.74</v>
      </c>
      <c r="D185" s="46">
        <v>193760047.65</v>
      </c>
      <c r="E185" s="50">
        <v>162.7154470902251</v>
      </c>
      <c r="F185" s="57"/>
    </row>
    <row r="186" spans="2:6" s="24" customFormat="1" ht="15">
      <c r="B186" s="44">
        <v>44378</v>
      </c>
      <c r="C186" s="45">
        <v>1421837.26</v>
      </c>
      <c r="D186" s="46">
        <v>213455006.84</v>
      </c>
      <c r="E186" s="50">
        <v>150.12618732470128</v>
      </c>
      <c r="F186" s="57"/>
    </row>
    <row r="187" spans="2:6" s="24" customFormat="1" ht="15">
      <c r="B187" s="44">
        <v>44409</v>
      </c>
      <c r="C187" s="45">
        <v>1412811.34</v>
      </c>
      <c r="D187" s="46">
        <v>226102177.19</v>
      </c>
      <c r="E187" s="50">
        <v>160.03706283246564</v>
      </c>
      <c r="F187" s="57"/>
    </row>
    <row r="188" spans="2:6" s="24" customFormat="1" ht="15">
      <c r="B188" s="44">
        <v>44440</v>
      </c>
      <c r="C188" s="45">
        <v>1319644.18</v>
      </c>
      <c r="D188" s="46">
        <v>212933872.86</v>
      </c>
      <c r="E188" s="50">
        <v>161.35703554574843</v>
      </c>
      <c r="F188" s="57"/>
    </row>
    <row r="189" spans="2:6" s="24" customFormat="1" ht="15">
      <c r="B189" s="44">
        <v>44470</v>
      </c>
      <c r="C189" s="45">
        <v>1569252.57</v>
      </c>
      <c r="D189" s="46">
        <v>249490825.76</v>
      </c>
      <c r="E189" s="50">
        <v>158.98704295892915</v>
      </c>
      <c r="F189" s="57"/>
    </row>
    <row r="190" spans="2:6" s="24" customFormat="1" ht="15">
      <c r="B190" s="44">
        <v>44501</v>
      </c>
      <c r="C190" s="45">
        <v>1468234.45</v>
      </c>
      <c r="D190" s="46">
        <v>233002865.28</v>
      </c>
      <c r="E190" s="50">
        <v>158.69595300668774</v>
      </c>
      <c r="F190" s="57"/>
    </row>
    <row r="191" spans="2:6" s="24" customFormat="1" ht="15">
      <c r="B191" s="48">
        <v>44531</v>
      </c>
      <c r="C191" s="51">
        <v>1534233.49</v>
      </c>
      <c r="D191" s="52">
        <v>251181763.48</v>
      </c>
      <c r="E191" s="53">
        <v>163.71808145056198</v>
      </c>
      <c r="F191" s="57"/>
    </row>
    <row r="192" spans="2:6" s="24" customFormat="1" ht="15">
      <c r="B192" s="40">
        <v>44562</v>
      </c>
      <c r="C192" s="58">
        <v>1272930.21</v>
      </c>
      <c r="D192" s="46">
        <v>212952796.68</v>
      </c>
      <c r="E192" s="50">
        <v>167.2933794854315</v>
      </c>
      <c r="F192" s="57"/>
    </row>
    <row r="193" spans="2:6" s="24" customFormat="1" ht="15">
      <c r="B193" s="44">
        <v>44593</v>
      </c>
      <c r="C193" s="58">
        <v>1194628.72</v>
      </c>
      <c r="D193" s="46">
        <v>212063285.63</v>
      </c>
      <c r="E193" s="50">
        <v>177.51396905140535</v>
      </c>
      <c r="F193" s="57"/>
    </row>
    <row r="194" spans="2:6" s="24" customFormat="1" ht="15">
      <c r="B194" s="44">
        <v>44621</v>
      </c>
      <c r="C194" s="58">
        <v>1421606.61</v>
      </c>
      <c r="D194" s="58">
        <v>250942845.86</v>
      </c>
      <c r="E194" s="50">
        <v>176.52059584894587</v>
      </c>
      <c r="F194" s="57"/>
    </row>
    <row r="195" spans="2:6" s="24" customFormat="1" ht="15">
      <c r="B195" s="44">
        <v>44652</v>
      </c>
      <c r="C195" s="58">
        <v>1234285.6</v>
      </c>
      <c r="D195" s="58">
        <v>220887455.17</v>
      </c>
      <c r="E195" s="50">
        <v>178.9597603423389</v>
      </c>
      <c r="F195" s="57"/>
    </row>
    <row r="196" spans="2:6" s="24" customFormat="1" ht="15">
      <c r="B196" s="44">
        <v>44682</v>
      </c>
      <c r="C196" s="58">
        <v>1418827.51</v>
      </c>
      <c r="D196" s="58">
        <v>257002552.86</v>
      </c>
      <c r="E196" s="50">
        <v>181.13727782174172</v>
      </c>
      <c r="F196" s="57"/>
    </row>
    <row r="197" spans="2:6" ht="15">
      <c r="B197" s="44">
        <v>44713</v>
      </c>
      <c r="C197" s="45">
        <v>1337089.61</v>
      </c>
      <c r="D197" s="58">
        <v>243832601.58</v>
      </c>
      <c r="E197" s="50">
        <v>182.3607032441154</v>
      </c>
      <c r="F197" s="57"/>
    </row>
    <row r="198" spans="2:6" ht="15">
      <c r="B198" s="44">
        <v>44743</v>
      </c>
      <c r="C198" s="45">
        <v>1191986.87</v>
      </c>
      <c r="D198" s="58">
        <v>208662508.4</v>
      </c>
      <c r="E198" s="50">
        <v>175.05436817437425</v>
      </c>
      <c r="F198" s="57"/>
    </row>
    <row r="199" spans="2:6" ht="15">
      <c r="B199" s="44">
        <v>44774</v>
      </c>
      <c r="C199" s="45">
        <v>1332803.33</v>
      </c>
      <c r="D199" s="58">
        <v>248058473.53</v>
      </c>
      <c r="E199" s="50">
        <v>186.11783745318223</v>
      </c>
      <c r="F199" s="57"/>
    </row>
    <row r="200" spans="2:6" s="24" customFormat="1" ht="15">
      <c r="B200" s="44">
        <v>44805</v>
      </c>
      <c r="C200" s="45">
        <v>1400466.17</v>
      </c>
      <c r="D200" s="58">
        <v>262589646.49</v>
      </c>
      <c r="E200" s="50">
        <v>187.5015991925032</v>
      </c>
      <c r="F200" s="57"/>
    </row>
    <row r="201" spans="2:6" s="24" customFormat="1" ht="15">
      <c r="B201" s="44">
        <v>44835</v>
      </c>
      <c r="C201" s="45">
        <v>1121864.75</v>
      </c>
      <c r="D201" s="58">
        <v>217966872.57</v>
      </c>
      <c r="E201" s="50">
        <v>194.2897952449259</v>
      </c>
      <c r="F201" s="57"/>
    </row>
    <row r="202" spans="2:6" s="24" customFormat="1" ht="15">
      <c r="B202" s="44">
        <v>44866</v>
      </c>
      <c r="C202" s="45">
        <v>1361926.4</v>
      </c>
      <c r="D202" s="58">
        <v>257733000.02</v>
      </c>
      <c r="E202" s="50">
        <v>189.24150381400935</v>
      </c>
      <c r="F202" s="57"/>
    </row>
    <row r="203" spans="2:6" ht="15">
      <c r="B203" s="44">
        <v>44896</v>
      </c>
      <c r="C203" s="45">
        <v>1497984.72</v>
      </c>
      <c r="D203" s="58">
        <v>294138192.99</v>
      </c>
      <c r="E203" s="50">
        <v>196.35593678819367</v>
      </c>
      <c r="F203" s="57"/>
    </row>
    <row r="204" spans="2:6" ht="15">
      <c r="B204" s="40">
        <v>44927</v>
      </c>
      <c r="C204" s="41">
        <v>1502531.26</v>
      </c>
      <c r="D204" s="42">
        <v>282737792.7</v>
      </c>
      <c r="E204" s="43">
        <v>188.17431638660216</v>
      </c>
      <c r="F204" s="57"/>
    </row>
    <row r="205" spans="2:6" s="24" customFormat="1" ht="15">
      <c r="B205" s="44">
        <v>44958</v>
      </c>
      <c r="C205" s="45">
        <v>1447766.94</v>
      </c>
      <c r="D205" s="58">
        <v>282985462.11</v>
      </c>
      <c r="E205" s="47">
        <v>195.4634094006871</v>
      </c>
      <c r="F205" s="57"/>
    </row>
    <row r="206" spans="2:6" s="24" customFormat="1" ht="15">
      <c r="B206" s="44">
        <v>44986</v>
      </c>
      <c r="C206" s="45">
        <v>1466324.67</v>
      </c>
      <c r="D206" s="58">
        <v>286155955.03</v>
      </c>
      <c r="E206" s="47">
        <v>195.15183839197084</v>
      </c>
      <c r="F206" s="57"/>
    </row>
    <row r="207" spans="2:6" s="24" customFormat="1" ht="15">
      <c r="B207" s="44">
        <v>45017</v>
      </c>
      <c r="C207" s="45">
        <v>1261707.05</v>
      </c>
      <c r="D207" s="58">
        <v>248360381.05</v>
      </c>
      <c r="E207" s="47">
        <v>196.84472798182432</v>
      </c>
      <c r="F207" s="57"/>
    </row>
    <row r="208" spans="2:6" s="24" customFormat="1" ht="15">
      <c r="B208" s="44">
        <v>45047</v>
      </c>
      <c r="C208" s="45">
        <v>1542255.59</v>
      </c>
      <c r="D208" s="58">
        <v>305676676.93</v>
      </c>
      <c r="E208" s="47">
        <v>198.20104975596166</v>
      </c>
      <c r="F208" s="57"/>
    </row>
    <row r="209" spans="2:6" s="24" customFormat="1" ht="15">
      <c r="B209" s="44">
        <v>45078</v>
      </c>
      <c r="C209" s="45">
        <v>1090107.15</v>
      </c>
      <c r="D209" s="58">
        <v>215564377.63</v>
      </c>
      <c r="E209" s="47">
        <v>197.7460450837333</v>
      </c>
      <c r="F209" s="57"/>
    </row>
    <row r="210" spans="2:6" s="24" customFormat="1" ht="15">
      <c r="B210" s="44">
        <v>45108</v>
      </c>
      <c r="C210" s="45">
        <v>1409909.05</v>
      </c>
      <c r="D210" s="58">
        <v>262749049.51</v>
      </c>
      <c r="E210" s="47">
        <v>186.35886443171634</v>
      </c>
      <c r="F210" s="57"/>
    </row>
    <row r="211" spans="2:6" s="24" customFormat="1" ht="15">
      <c r="B211" s="44">
        <v>45139</v>
      </c>
      <c r="C211" s="45">
        <v>1249967.49</v>
      </c>
      <c r="D211" s="58">
        <v>243108153.06</v>
      </c>
      <c r="E211" s="47">
        <v>194.49158078503305</v>
      </c>
      <c r="F211" s="57"/>
    </row>
    <row r="212" spans="2:6" s="24" customFormat="1" ht="15">
      <c r="B212" s="44">
        <v>45170</v>
      </c>
      <c r="C212" s="45">
        <v>1158578.56</v>
      </c>
      <c r="D212" s="58">
        <v>230160171.5</v>
      </c>
      <c r="E212" s="47">
        <v>198.657371581259</v>
      </c>
      <c r="F212" s="57"/>
    </row>
    <row r="213" spans="2:6" s="24" customFormat="1" ht="15">
      <c r="B213" s="44">
        <v>45200</v>
      </c>
      <c r="C213" s="45">
        <v>1299040.93</v>
      </c>
      <c r="D213" s="58">
        <v>255746252.5</v>
      </c>
      <c r="E213" s="47">
        <v>196.8731289321269</v>
      </c>
      <c r="F213" s="57"/>
    </row>
    <row r="214" spans="2:6" s="24" customFormat="1" ht="15">
      <c r="B214" s="44">
        <v>45231</v>
      </c>
      <c r="C214" s="45">
        <v>1412611.16</v>
      </c>
      <c r="D214" s="58">
        <v>268167042.93</v>
      </c>
      <c r="E214" s="47">
        <v>189.83783402220894</v>
      </c>
      <c r="F214" s="57"/>
    </row>
    <row r="215" spans="2:6" s="24" customFormat="1" ht="15">
      <c r="B215" s="44">
        <v>45261</v>
      </c>
      <c r="C215" s="45">
        <v>1419980.56</v>
      </c>
      <c r="D215" s="58">
        <v>279645536.02</v>
      </c>
      <c r="E215" s="47">
        <v>196.9361721543568</v>
      </c>
      <c r="F215" s="57"/>
    </row>
    <row r="216" spans="2:6" s="24" customFormat="1" ht="15">
      <c r="B216" s="40">
        <v>45292</v>
      </c>
      <c r="C216" s="41">
        <v>1523698.92</v>
      </c>
      <c r="D216" s="42">
        <v>292565298.05</v>
      </c>
      <c r="E216" s="43">
        <v>192.00991364488203</v>
      </c>
      <c r="F216" s="57"/>
    </row>
    <row r="217" spans="2:6" s="24" customFormat="1" ht="15">
      <c r="B217" s="44">
        <v>45323</v>
      </c>
      <c r="C217" s="45">
        <v>1118056.75</v>
      </c>
      <c r="D217" s="58">
        <v>217763473.5</v>
      </c>
      <c r="E217" s="47">
        <v>194.76960673060648</v>
      </c>
      <c r="F217" s="57"/>
    </row>
    <row r="218" spans="2:6" s="24" customFormat="1" ht="15">
      <c r="B218" s="44">
        <v>45352</v>
      </c>
      <c r="C218" s="45">
        <v>1297778.18</v>
      </c>
      <c r="D218" s="58">
        <v>247869703.36</v>
      </c>
      <c r="E218" s="47">
        <v>190.9954314072379</v>
      </c>
      <c r="F218" s="57"/>
    </row>
    <row r="219" spans="2:5" s="24" customFormat="1" ht="15">
      <c r="B219" s="48">
        <v>45383</v>
      </c>
      <c r="C219" s="51">
        <v>1395681.04</v>
      </c>
      <c r="D219" s="52">
        <v>269803827.94</v>
      </c>
      <c r="E219" s="60">
        <v>193.3133862304241</v>
      </c>
    </row>
    <row r="220" ht="15">
      <c r="B220" s="55" t="s">
        <v>0</v>
      </c>
    </row>
    <row r="221" ht="15">
      <c r="B221" s="55" t="s">
        <v>18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2024-06-17T18:33:00Z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6976000.00000000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