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Participación" sheetId="1" r:id="rId1"/>
    <sheet name="Listado Datos" sheetId="2" r:id="rId2"/>
    <sheet name="Metodología de cálculo" sheetId="3" r:id="rId3"/>
  </sheets>
  <externalReferences>
    <externalReference r:id="rId6"/>
  </externalReferences>
  <definedNames>
    <definedName name="_ftn1" localSheetId="2">#N/A</definedName>
    <definedName name="_ftnref1" localSheetId="2">#N/A</definedName>
  </definedNames>
  <calcPr fullCalcOnLoad="1"/>
</workbook>
</file>

<file path=xl/sharedStrings.xml><?xml version="1.0" encoding="utf-8"?>
<sst xmlns="http://schemas.openxmlformats.org/spreadsheetml/2006/main" count="130" uniqueCount="67">
  <si>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</si>
  <si>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</si>
  <si>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</si>
  <si>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</si>
  <si>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</si>
  <si>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</si>
  <si>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</si>
  <si>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</si>
  <si>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</si>
  <si>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</si>
  <si>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</si>
  <si>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</si>
  <si>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</si>
  <si>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</si>
  <si>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</si>
  <si>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>Fuente: BCU (Promedio mensual, dólar billete, venta)</t>
  </si>
  <si>
    <t>Fuente: INALE</t>
  </si>
  <si>
    <t>Considera Mercado Interno y Exportación ponderando según litros destinados a ambos mercado</t>
  </si>
  <si>
    <t>Fecha</t>
  </si>
  <si>
    <t>Precio promedio en US$/lt de leche equivalente</t>
  </si>
  <si>
    <t>Acceder al listado de datos</t>
  </si>
  <si>
    <t>Precio promedio de venta de la industria *</t>
  </si>
  <si>
    <t>2017</t>
  </si>
  <si>
    <t xml:space="preserve"> Se determina para cada mes y considerando los principales productos de cada destino.</t>
  </si>
  <si>
    <t xml:space="preserve">* El indicador se determina en base a la ponderación del precio de exportación por el correspondiente volumen de leche equivalente y el de mercado interno ponderado por su leche equivalente. </t>
  </si>
  <si>
    <t>Metodología de cálculo</t>
  </si>
  <si>
    <t>Manteca</t>
  </si>
  <si>
    <t>Suero</t>
  </si>
  <si>
    <t>3- Cálculo del precio recibido por la industria por litro de leche equivalente: surge del cociente entre el ingreso total del mes en dólares y la leche equivalente total del mes.</t>
  </si>
  <si>
    <t>Incidencia de la materia prima en el precio de venta de la industria, media móvil de últimos 3 meses (%)</t>
  </si>
  <si>
    <t>Incluye bonificaciones</t>
  </si>
  <si>
    <t>Valores estimados</t>
  </si>
  <si>
    <t>Exportación</t>
  </si>
  <si>
    <t>Mercado Interno</t>
  </si>
  <si>
    <t>Leche en polvo entera</t>
  </si>
  <si>
    <t>X</t>
  </si>
  <si>
    <t>Leche en polvo descremada</t>
  </si>
  <si>
    <t>Quesos pasta blanda</t>
  </si>
  <si>
    <t>Quesos pasta dura</t>
  </si>
  <si>
    <t>Quesos pasta semidura</t>
  </si>
  <si>
    <t>Queso pasteurizado</t>
  </si>
  <si>
    <t>Yogur</t>
  </si>
  <si>
    <t>Leche fluida</t>
  </si>
  <si>
    <t>Helado</t>
  </si>
  <si>
    <t>Dulce de leche</t>
  </si>
  <si>
    <t>Crema doble</t>
  </si>
  <si>
    <t>Leche UHT</t>
  </si>
  <si>
    <t>Caseína y caseinatos</t>
  </si>
  <si>
    <t>Productos</t>
  </si>
  <si>
    <t>En el cuadro se detallan los productos incluidos en el cálculo del indicador por destino.</t>
  </si>
  <si>
    <t>2- Determinación de la facturación total: se suman los ingresos en dólares obtenidos por exportación y por mercado interno para los productos considerados en el indicador.</t>
  </si>
  <si>
    <t>4- La participación surge del cociente entre el precio al productor sobre el precio recibido por litro de leche equivalente colocada por la industria en cada mes.</t>
  </si>
  <si>
    <t xml:space="preserve">1- Determinación de la leche equivalente comercializada total: se realiza en base a los kilos (o litros) de productos comercializados en cada mes que se multiplican por </t>
  </si>
  <si>
    <t>conversores para determinar la leche equivalente utilizada.</t>
  </si>
  <si>
    <t xml:space="preserve">* El indicador se determina en base a la ponderación del precio recibido por la industria por el volumen de leche equivalente. </t>
  </si>
  <si>
    <t>Acceder a la metodología</t>
  </si>
  <si>
    <t>Acceder a la hoja principal</t>
  </si>
  <si>
    <t>Precio promedio de venta de la Industria  (US$/L de leche equivalente) *</t>
  </si>
  <si>
    <t>2019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</si>
  <si>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</si>
  <si>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</si>
  <si>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</si>
  <si>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>2020</t>
  </si>
  <si>
    <t xml:space="preserve">Incidencia de la materia prima en el precio de venta de la industria expresada como media móvil de los últimos 3 meses (%) </t>
  </si>
  <si>
    <t>2021</t>
  </si>
  <si>
    <t>Precio leche en tambo (US$/l)</t>
  </si>
  <si>
    <t>Precio promedio recibido en tambo  (US$/L)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</si>
</sst>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#,"/>
    <numFmt numFmtId="179" formatCode="0.000"/>
    <numFmt numFmtId="180" formatCode="_ [$€-2]\ * #,##0.00_ ;_ [$€-2]\ * \-#,##0.00_ ;_ [$€-2]\ * &quot;-&quot;??_ "/>
    <numFmt numFmtId="181" formatCode="0.0"/>
    <numFmt numFmtId="182" formatCode="0.0000"/>
    <numFmt numFmtId="183" formatCode="_(* #,##0_);_(* \(#,##0\);_(* &quot;-&quot;??_);_(@_)"/>
    <numFmt numFmtId="184" formatCode="General_)"/>
    <numFmt numFmtId="185" formatCode="_ &quot;$U&quot;\ * #,##0_ ;_ &quot;$U&quot;\ * \-#,##0_ ;_ &quot;$U&quot;\ * &quot;-&quot;_ ;_ @_ "/>
    <numFmt numFmtId="186" formatCode="_ * #,##0_ ;_ * \-#,##0_ ;_ * &quot;-&quot;_ ;_ @_ "/>
    <numFmt numFmtId="187" formatCode="_ &quot;$U&quot;\ * #,##0.00_ ;_ &quot;$U&quot;\ * \-#,##0.00_ ;_ &quot;$U&quot;\ * &quot;-&quot;??_ ;_ @_ "/>
    <numFmt numFmtId="188" formatCode="_ * #,##0.00_ ;_ * \-#,##0.00_ ;_ * &quot;-&quot;??_ ;_ @_ "/>
    <numFmt numFmtId="189" formatCode="#,##0.000"/>
    <numFmt numFmtId="190" formatCode="0.000000"/>
    <numFmt numFmtId="191" formatCode="0.0%"/>
    <numFmt numFmtId="192" formatCode="#,##0.0"/>
    <numFmt numFmtId="193" formatCode="0.00000000%"/>
    <numFmt numFmtId="194" formatCode="0.00000000000000000000000"/>
    <numFmt numFmtId="195" formatCode="_ * #,##0_ ;_ * \-#,##0_ ;_ * &quot;-&quot;??_ ;_ @_ "/>
    <numFmt numFmtId="196" formatCode="_(* #,##0.0_);_(* \(#,##0.0\);_(* &quot;-&quot;??_);_(@_)"/>
    <numFmt numFmtId="197" formatCode="_ * #,##0.0000_ ;_ * \-#,##0.00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0000000"/>
    <numFmt numFmtId="203" formatCode="0.0000000"/>
    <numFmt numFmtId="204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0"/>
      <name val="Calibri"/>
      <family val="2"/>
    </font>
    <font>
      <u val="single"/>
      <sz val="6"/>
      <color indexed="12"/>
      <name val="Helv"/>
      <family val="0"/>
    </font>
    <font>
      <sz val="10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23" borderId="0">
      <alignment/>
      <protection/>
    </xf>
    <xf numFmtId="0" fontId="41" fillId="0" borderId="0">
      <alignment/>
      <protection/>
    </xf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30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178" fontId="3" fillId="0" borderId="0">
      <alignment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7" applyNumberFormat="0" applyAlignment="0" applyProtection="0"/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3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8" fillId="23" borderId="0">
      <alignment horizontal="left"/>
      <protection/>
    </xf>
    <xf numFmtId="0" fontId="59" fillId="0" borderId="10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3" xfId="86" applyFont="1" applyBorder="1" applyAlignment="1">
      <alignment/>
    </xf>
    <xf numFmtId="9" fontId="59" fillId="0" borderId="14" xfId="86" applyFont="1" applyBorder="1" applyAlignment="1">
      <alignment/>
    </xf>
    <xf numFmtId="0" fontId="59" fillId="0" borderId="15" xfId="0" applyFont="1" applyBorder="1" applyAlignment="1">
      <alignment/>
    </xf>
    <xf numFmtId="17" fontId="0" fillId="0" borderId="0" xfId="0" applyNumberFormat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78">
      <alignment/>
      <protection/>
    </xf>
    <xf numFmtId="183" fontId="0" fillId="0" borderId="0" xfId="65" applyNumberFormat="1" applyAlignment="1">
      <alignment/>
    </xf>
    <xf numFmtId="17" fontId="0" fillId="0" borderId="19" xfId="78" applyNumberFormat="1" applyBorder="1" applyAlignment="1">
      <alignment horizontal="center"/>
      <protection/>
    </xf>
    <xf numFmtId="2" fontId="0" fillId="0" borderId="0" xfId="78" applyNumberFormat="1">
      <alignment/>
      <protection/>
    </xf>
    <xf numFmtId="2" fontId="0" fillId="0" borderId="20" xfId="78" applyNumberFormat="1" applyBorder="1">
      <alignment/>
      <protection/>
    </xf>
    <xf numFmtId="17" fontId="0" fillId="0" borderId="20" xfId="78" applyNumberFormat="1" applyBorder="1" applyAlignment="1">
      <alignment horizontal="center"/>
      <protection/>
    </xf>
    <xf numFmtId="0" fontId="59" fillId="0" borderId="0" xfId="78" applyFont="1" applyAlignment="1">
      <alignment wrapText="1"/>
      <protection/>
    </xf>
    <xf numFmtId="183" fontId="59" fillId="0" borderId="21" xfId="65" applyNumberFormat="1" applyFont="1" applyBorder="1" applyAlignment="1">
      <alignment wrapText="1"/>
    </xf>
    <xf numFmtId="0" fontId="59" fillId="0" borderId="22" xfId="78" applyFont="1" applyBorder="1" applyAlignment="1">
      <alignment vertical="center" wrapText="1"/>
      <protection/>
    </xf>
    <xf numFmtId="0" fontId="59" fillId="0" borderId="23" xfId="78" applyFont="1" applyBorder="1" applyAlignment="1">
      <alignment vertical="center" wrapText="1"/>
      <protection/>
    </xf>
    <xf numFmtId="183" fontId="45" fillId="0" borderId="0" xfId="57" applyNumberFormat="1" applyAlignment="1" applyProtection="1">
      <alignment/>
      <protection/>
    </xf>
    <xf numFmtId="0" fontId="45" fillId="0" borderId="0" xfId="57" applyAlignment="1" applyProtection="1">
      <alignment/>
      <protection/>
    </xf>
    <xf numFmtId="0" fontId="60" fillId="0" borderId="0" xfId="78" applyFont="1">
      <alignment/>
      <protection/>
    </xf>
    <xf numFmtId="0" fontId="4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0" fillId="0" borderId="24" xfId="0" applyNumberFormat="1" applyBorder="1" applyAlignment="1">
      <alignment/>
    </xf>
    <xf numFmtId="49" fontId="0" fillId="0" borderId="0" xfId="0" applyNumberFormat="1" applyAlignment="1">
      <alignment/>
    </xf>
    <xf numFmtId="49" fontId="59" fillId="0" borderId="25" xfId="0" applyNumberFormat="1" applyFont="1" applyBorder="1" applyAlignment="1">
      <alignment/>
    </xf>
    <xf numFmtId="49" fontId="59" fillId="0" borderId="26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9" fontId="0" fillId="0" borderId="16" xfId="86" applyBorder="1" applyAlignment="1">
      <alignment horizontal="center"/>
    </xf>
    <xf numFmtId="9" fontId="0" fillId="0" borderId="0" xfId="86" applyAlignment="1">
      <alignment horizontal="center"/>
    </xf>
    <xf numFmtId="9" fontId="0" fillId="0" borderId="13" xfId="86" applyBorder="1" applyAlignment="1">
      <alignment horizontal="center"/>
    </xf>
    <xf numFmtId="9" fontId="0" fillId="0" borderId="18" xfId="86" applyBorder="1" applyAlignment="1">
      <alignment horizontal="center"/>
    </xf>
    <xf numFmtId="9" fontId="0" fillId="0" borderId="17" xfId="86" applyBorder="1" applyAlignment="1">
      <alignment horizontal="center"/>
    </xf>
    <xf numFmtId="9" fontId="0" fillId="0" borderId="14" xfId="86" applyBorder="1" applyAlignment="1">
      <alignment horizontal="center"/>
    </xf>
    <xf numFmtId="9" fontId="0" fillId="0" borderId="27" xfId="86" applyBorder="1" applyAlignment="1">
      <alignment/>
    </xf>
    <xf numFmtId="9" fontId="0" fillId="0" borderId="28" xfId="86" applyBorder="1" applyAlignment="1">
      <alignment/>
    </xf>
    <xf numFmtId="2" fontId="0" fillId="35" borderId="0" xfId="78" applyNumberFormat="1" applyFill="1">
      <alignment/>
      <protection/>
    </xf>
    <xf numFmtId="183" fontId="0" fillId="0" borderId="0" xfId="65" applyNumberFormat="1" applyAlignment="1">
      <alignment/>
    </xf>
    <xf numFmtId="0" fontId="0" fillId="13" borderId="0" xfId="78" applyFill="1">
      <alignment/>
      <protection/>
    </xf>
    <xf numFmtId="9" fontId="59" fillId="0" borderId="16" xfId="0" applyNumberFormat="1" applyFont="1" applyBorder="1" applyAlignment="1">
      <alignment/>
    </xf>
    <xf numFmtId="0" fontId="61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0" xfId="57" applyAlignment="1" applyProtection="1">
      <alignment vertical="center"/>
      <protection/>
    </xf>
    <xf numFmtId="0" fontId="61" fillId="0" borderId="0" xfId="0" applyFont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1" fillId="0" borderId="16" xfId="0" applyFont="1" applyBorder="1" applyAlignment="1">
      <alignment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8" xfId="0" applyFont="1" applyBorder="1" applyAlignment="1">
      <alignment vertical="center" wrapText="1"/>
    </xf>
    <xf numFmtId="0" fontId="61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22" xfId="0" applyNumberFormat="1" applyBorder="1" applyAlignment="1">
      <alignment/>
    </xf>
    <xf numFmtId="2" fontId="0" fillId="36" borderId="0" xfId="0" applyNumberFormat="1" applyFill="1" applyAlignment="1">
      <alignment/>
    </xf>
    <xf numFmtId="2" fontId="0" fillId="36" borderId="24" xfId="0" applyNumberFormat="1" applyFill="1" applyBorder="1" applyAlignment="1">
      <alignment/>
    </xf>
    <xf numFmtId="177" fontId="59" fillId="0" borderId="16" xfId="63" applyFont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60" fillId="0" borderId="32" xfId="0" applyNumberFormat="1" applyFont="1" applyBorder="1" applyAlignment="1">
      <alignment/>
    </xf>
    <xf numFmtId="2" fontId="0" fillId="36" borderId="32" xfId="0" applyNumberFormat="1" applyFill="1" applyBorder="1" applyAlignment="1">
      <alignment/>
    </xf>
    <xf numFmtId="49" fontId="60" fillId="13" borderId="32" xfId="0" applyNumberFormat="1" applyFont="1" applyFill="1" applyBorder="1" applyAlignment="1">
      <alignment/>
    </xf>
    <xf numFmtId="2" fontId="0" fillId="36" borderId="0" xfId="0" applyNumberForma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3" xfId="78" applyNumberFormat="1" applyBorder="1">
      <alignment/>
      <protection/>
    </xf>
    <xf numFmtId="2" fontId="0" fillId="36" borderId="0" xfId="78" applyNumberFormat="1" applyFill="1">
      <alignment/>
      <protection/>
    </xf>
    <xf numFmtId="2" fontId="0" fillId="36" borderId="16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6" borderId="22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6" borderId="0" xfId="0" applyNumberFormat="1" applyFont="1" applyFill="1" applyBorder="1" applyAlignment="1">
      <alignment/>
    </xf>
    <xf numFmtId="2" fontId="0" fillId="36" borderId="24" xfId="0" applyNumberFormat="1" applyFont="1" applyFill="1" applyBorder="1" applyAlignment="1">
      <alignment/>
    </xf>
    <xf numFmtId="2" fontId="0" fillId="36" borderId="30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7" fontId="0" fillId="0" borderId="33" xfId="78" applyNumberFormat="1" applyBorder="1" applyAlignment="1">
      <alignment horizontal="center"/>
      <protection/>
    </xf>
    <xf numFmtId="0" fontId="59" fillId="0" borderId="26" xfId="0" applyNumberFormat="1" applyFont="1" applyBorder="1" applyAlignment="1">
      <alignment horizontal="left"/>
    </xf>
    <xf numFmtId="0" fontId="59" fillId="0" borderId="34" xfId="0" applyNumberFormat="1" applyFont="1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2" fontId="0" fillId="13" borderId="0" xfId="0" applyNumberFormat="1" applyFill="1" applyBorder="1" applyAlignment="1">
      <alignment horizontal="center"/>
    </xf>
    <xf numFmtId="2" fontId="0" fillId="13" borderId="18" xfId="0" applyNumberFormat="1" applyFill="1" applyBorder="1" applyAlignment="1">
      <alignment horizontal="center"/>
    </xf>
    <xf numFmtId="17" fontId="0" fillId="0" borderId="23" xfId="0" applyNumberFormat="1" applyBorder="1" applyAlignment="1">
      <alignment horizontal="center"/>
    </xf>
    <xf numFmtId="17" fontId="0" fillId="0" borderId="20" xfId="0" applyNumberForma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2" fontId="0" fillId="13" borderId="22" xfId="0" applyNumberFormat="1" applyFill="1" applyBorder="1" applyAlignment="1">
      <alignment/>
    </xf>
    <xf numFmtId="9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9" fontId="0" fillId="0" borderId="27" xfId="86" applyFont="1" applyBorder="1" applyAlignment="1">
      <alignment/>
    </xf>
    <xf numFmtId="9" fontId="0" fillId="0" borderId="28" xfId="86" applyFont="1" applyBorder="1" applyAlignment="1">
      <alignment/>
    </xf>
    <xf numFmtId="2" fontId="0" fillId="13" borderId="17" xfId="0" applyNumberFormat="1" applyFill="1" applyBorder="1" applyAlignment="1">
      <alignment horizontal="center"/>
    </xf>
    <xf numFmtId="2" fontId="0" fillId="13" borderId="24" xfId="0" applyNumberFormat="1" applyFill="1" applyBorder="1" applyAlignment="1">
      <alignment/>
    </xf>
    <xf numFmtId="177" fontId="59" fillId="0" borderId="18" xfId="63" applyFont="1" applyBorder="1" applyAlignment="1">
      <alignment/>
    </xf>
    <xf numFmtId="9" fontId="59" fillId="0" borderId="18" xfId="0" applyNumberFormat="1" applyFont="1" applyBorder="1" applyAlignment="1">
      <alignment/>
    </xf>
    <xf numFmtId="2" fontId="0" fillId="0" borderId="23" xfId="0" applyNumberFormat="1" applyBorder="1" applyAlignment="1">
      <alignment/>
    </xf>
    <xf numFmtId="17" fontId="0" fillId="0" borderId="35" xfId="0" applyNumberFormat="1" applyBorder="1" applyAlignment="1">
      <alignment horizontal="center"/>
    </xf>
    <xf numFmtId="17" fontId="0" fillId="0" borderId="36" xfId="0" applyNumberFormat="1" applyBorder="1" applyAlignment="1">
      <alignment horizontal="center"/>
    </xf>
    <xf numFmtId="9" fontId="0" fillId="0" borderId="28" xfId="0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9" fontId="0" fillId="0" borderId="27" xfId="0" applyNumberFormat="1" applyBorder="1" applyAlignment="1">
      <alignment/>
    </xf>
    <xf numFmtId="0" fontId="60" fillId="0" borderId="19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60" fillId="0" borderId="28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0" fillId="0" borderId="0" xfId="0" applyFont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59" fillId="0" borderId="17" xfId="0" applyFont="1" applyBorder="1" applyAlignment="1">
      <alignment horizontal="center" wrapText="1"/>
    </xf>
    <xf numFmtId="0" fontId="59" fillId="0" borderId="14" xfId="0" applyFont="1" applyBorder="1" applyAlignment="1">
      <alignment horizontal="center" wrapText="1"/>
    </xf>
    <xf numFmtId="183" fontId="59" fillId="0" borderId="15" xfId="65" applyNumberFormat="1" applyFont="1" applyBorder="1" applyAlignment="1">
      <alignment horizontal="center"/>
    </xf>
    <xf numFmtId="183" fontId="59" fillId="0" borderId="12" xfId="65" applyNumberFormat="1" applyFont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Euro 2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Hyperlink" xfId="57"/>
    <cellStyle name="Hipervínculo 2" xfId="58"/>
    <cellStyle name="Hipervínculo 3" xfId="59"/>
    <cellStyle name="Followed Hyperlink" xfId="60"/>
    <cellStyle name="Incorrecto" xfId="61"/>
    <cellStyle name="linea de totales" xfId="62"/>
    <cellStyle name="Comma" xfId="63"/>
    <cellStyle name="Comma [0]" xfId="64"/>
    <cellStyle name="Millares 2" xfId="65"/>
    <cellStyle name="Millares 2 2" xfId="66"/>
    <cellStyle name="Millares 2 3" xfId="67"/>
    <cellStyle name="Millares 2 4" xfId="68"/>
    <cellStyle name="Millares 2 5" xfId="69"/>
    <cellStyle name="Millares 2 6" xfId="70"/>
    <cellStyle name="Millares 2 7" xfId="71"/>
    <cellStyle name="Millares 3" xfId="72"/>
    <cellStyle name="Millares 4" xfId="73"/>
    <cellStyle name="Currency" xfId="74"/>
    <cellStyle name="Currency [0]" xfId="75"/>
    <cellStyle name="Neutral" xfId="76"/>
    <cellStyle name="Normal 2" xfId="77"/>
    <cellStyle name="Normal 2 2" xfId="78"/>
    <cellStyle name="Normal 2 2 2" xfId="79"/>
    <cellStyle name="Normal 2 2 3" xfId="80"/>
    <cellStyle name="Normal 2 3" xfId="81"/>
    <cellStyle name="Normal 3" xfId="82"/>
    <cellStyle name="Normal 5" xfId="83"/>
    <cellStyle name="Notas" xfId="84"/>
    <cellStyle name="Notas al pie" xfId="85"/>
    <cellStyle name="Percent" xfId="86"/>
    <cellStyle name="Porcentaje 2" xfId="87"/>
    <cellStyle name="Porcentaje 3" xfId="88"/>
    <cellStyle name="Porcentual 2" xfId="89"/>
    <cellStyle name="Porcentual 2 2" xfId="90"/>
    <cellStyle name="Porcentual 3" xfId="91"/>
    <cellStyle name="Salida" xfId="92"/>
    <cellStyle name="subtitulos de las filas" xfId="93"/>
    <cellStyle name="Texto de advertencia" xfId="94"/>
    <cellStyle name="Texto explicativo" xfId="95"/>
    <cellStyle name="Título" xfId="96"/>
    <cellStyle name="Título 2" xfId="97"/>
    <cellStyle name="Título 3" xfId="98"/>
    <cellStyle name="titulo del informe" xfId="99"/>
    <cellStyle name="titulos de las columnas" xfId="100"/>
    <cellStyle name="titulos de las filas" xfId="101"/>
    <cellStyle name="Total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228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885825</xdr:colOff>
      <xdr:row>0</xdr:row>
      <xdr:rowOff>0</xdr:rowOff>
    </xdr:from>
    <xdr:to>
      <xdr:col>3</xdr:col>
      <xdr:colOff>1504950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0"/>
          <a:ext cx="23526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2190750</xdr:colOff>
      <xdr:row>0</xdr:row>
      <xdr:rowOff>0</xdr:rowOff>
    </xdr:from>
    <xdr:to>
      <xdr:col>3</xdr:col>
      <xdr:colOff>590550</xdr:colOff>
      <xdr:row>7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0"/>
          <a:ext cx="19716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aleorguy.sharepoint.com/sites/FS/Documentos%20compartidos/FS/Area%20de%20Informaci&#243;n%20y%20Estudios%20Economicos/17.-%20Informe%20peri&#243;dico%20Ministro/Informe%20INALE%20mens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s Informes"/>
      <sheetName val="Informe Exportaciones"/>
      <sheetName val="Informe Precios"/>
      <sheetName val="TD_PrecioLE_Precios"/>
      <sheetName val="PrecioLE_Salida"/>
      <sheetName val="Chequeo manual"/>
      <sheetName val="TDPrecioLE_Salida"/>
      <sheetName val="Informe Ministro"/>
      <sheetName val="Informe Ministro English"/>
      <sheetName val="TD remisión"/>
      <sheetName val="TD_PrecioLE"/>
      <sheetName val="TD Precio"/>
      <sheetName val="Rem y Precio web INALE"/>
      <sheetName val="exportaciones"/>
      <sheetName val="TD Export Informes"/>
      <sheetName val="TD Mercado Interno"/>
      <sheetName val="Export Informes"/>
      <sheetName val="Listado países"/>
      <sheetName val="Mercado interno Resumen"/>
      <sheetName val="Mercado interno"/>
      <sheetName val="Hoja2"/>
      <sheetName val="Hoja1"/>
      <sheetName val="Pres Consejo, Colombia y Litor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S68"/>
  <sheetViews>
    <sheetView showGridLines="0" tabSelected="1" zoomScalePageLayoutView="0" workbookViewId="0" topLeftCell="A1">
      <selection activeCell="F22" sqref="F22"/>
    </sheetView>
  </sheetViews>
  <sheetFormatPr defaultColWidth="11.421875" defaultRowHeight="15"/>
  <cols>
    <col min="1" max="1" width="10.28125" style="1" customWidth="1"/>
    <col min="2" max="2" width="12.421875" style="31" customWidth="1"/>
  </cols>
  <sheetData>
    <row r="1" ht="15"/>
    <row r="2" ht="15"/>
    <row r="3" ht="15"/>
    <row r="4" ht="15"/>
    <row r="5" ht="15"/>
    <row r="6" ht="15"/>
    <row r="7" ht="15"/>
    <row r="8" spans="3:16" ht="1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="1" customFormat="1" ht="15.75" thickBot="1">
      <c r="B9" s="31"/>
    </row>
    <row r="10" spans="3:16" ht="15.75" customHeight="1">
      <c r="C10" s="1"/>
      <c r="E10" s="124" t="s">
        <v>63</v>
      </c>
      <c r="F10" s="125"/>
      <c r="G10" s="125"/>
      <c r="H10" s="125"/>
      <c r="I10" s="125"/>
      <c r="J10" s="125"/>
      <c r="K10" s="126"/>
      <c r="M10" s="26" t="s">
        <v>20</v>
      </c>
      <c r="N10" s="1"/>
      <c r="O10" s="1"/>
      <c r="P10" s="1"/>
    </row>
    <row r="11" spans="2:13" s="1" customFormat="1" ht="15.75" thickBot="1">
      <c r="B11" s="31"/>
      <c r="E11" s="127"/>
      <c r="F11" s="128"/>
      <c r="G11" s="128"/>
      <c r="H11" s="128"/>
      <c r="I11" s="128"/>
      <c r="J11" s="128"/>
      <c r="K11" s="129"/>
      <c r="M11" s="26" t="s">
        <v>55</v>
      </c>
    </row>
    <row r="12" spans="3:18" ht="15.75" thickBo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R12" s="8"/>
    </row>
    <row r="13" spans="2:16" s="1" customFormat="1" ht="15.75" thickBot="1">
      <c r="B13" s="32"/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  <c r="I13" s="3" t="s">
        <v>7</v>
      </c>
      <c r="J13" s="3" t="s">
        <v>8</v>
      </c>
      <c r="K13" s="3" t="s">
        <v>9</v>
      </c>
      <c r="L13" s="3" t="s">
        <v>10</v>
      </c>
      <c r="M13" s="3" t="s">
        <v>11</v>
      </c>
      <c r="N13" s="3" t="s">
        <v>12</v>
      </c>
      <c r="O13" s="7" t="s">
        <v>13</v>
      </c>
      <c r="P13" s="4" t="s">
        <v>14</v>
      </c>
    </row>
    <row r="14" spans="2:16" s="1" customFormat="1" ht="15">
      <c r="B14" s="33">
        <v>2016</v>
      </c>
      <c r="C14" s="38"/>
      <c r="D14" s="39"/>
      <c r="E14" s="39">
        <v>0.5046349866027592</v>
      </c>
      <c r="F14" s="39">
        <v>0.5834143773750523</v>
      </c>
      <c r="G14" s="39">
        <v>0.6560746509628873</v>
      </c>
      <c r="H14" s="39">
        <v>0.6883635602024609</v>
      </c>
      <c r="I14" s="39">
        <v>0.6806110269189645</v>
      </c>
      <c r="J14" s="39">
        <v>0.6678955378757402</v>
      </c>
      <c r="K14" s="39">
        <v>0.657067288555342</v>
      </c>
      <c r="L14" s="39">
        <v>0.6433923127690906</v>
      </c>
      <c r="M14" s="39">
        <v>0.6072090568925249</v>
      </c>
      <c r="N14" s="40">
        <v>0.5614614512884963</v>
      </c>
      <c r="O14" s="49">
        <v>0.6006804666980006</v>
      </c>
      <c r="P14" s="5"/>
    </row>
    <row r="15" spans="2:16" s="1" customFormat="1" ht="15">
      <c r="B15" s="33" t="s">
        <v>22</v>
      </c>
      <c r="C15" s="38">
        <v>0.5556699153255122</v>
      </c>
      <c r="D15" s="39">
        <v>0.5413439357853006</v>
      </c>
      <c r="E15" s="39">
        <v>0.5741048686609007</v>
      </c>
      <c r="F15" s="39">
        <v>0.5706338660289381</v>
      </c>
      <c r="G15" s="39">
        <v>0.598608798881165</v>
      </c>
      <c r="H15" s="39">
        <v>0.604992727983259</v>
      </c>
      <c r="I15" s="39">
        <v>0.5972249050562362</v>
      </c>
      <c r="J15" s="39">
        <v>0.5826201940119368</v>
      </c>
      <c r="K15" s="39">
        <v>0.5725973602520399</v>
      </c>
      <c r="L15" s="39">
        <v>0.5884920382277228</v>
      </c>
      <c r="M15" s="39">
        <v>0.6043434131442983</v>
      </c>
      <c r="N15" s="40">
        <v>0.5606054415020887</v>
      </c>
      <c r="O15" s="49">
        <f aca="true" t="shared" si="0" ref="O15:O20">AVERAGE(C15:N15)</f>
        <v>0.5792697887382832</v>
      </c>
      <c r="P15" s="5">
        <f aca="true" t="shared" si="1" ref="P15:P20">O15/O14-1</f>
        <v>-0.03564403896370061</v>
      </c>
    </row>
    <row r="16" spans="2:16" s="61" customFormat="1" ht="15">
      <c r="B16" s="33">
        <v>2018</v>
      </c>
      <c r="C16" s="38">
        <v>0.5328258583070159</v>
      </c>
      <c r="D16" s="39">
        <v>0.513301205739043</v>
      </c>
      <c r="E16" s="39">
        <v>0.5581925589350079</v>
      </c>
      <c r="F16" s="39">
        <v>0.588498441218734</v>
      </c>
      <c r="G16" s="39">
        <v>0.6089611982178661</v>
      </c>
      <c r="H16" s="39">
        <v>0.6089594977796665</v>
      </c>
      <c r="I16" s="39">
        <v>0.6251128141170786</v>
      </c>
      <c r="J16" s="39">
        <v>0.6357321126998065</v>
      </c>
      <c r="K16" s="39">
        <v>0.6325758613364383</v>
      </c>
      <c r="L16" s="39">
        <v>0.6266908609212068</v>
      </c>
      <c r="M16" s="39">
        <v>0.6121915338738068</v>
      </c>
      <c r="N16" s="40">
        <v>0.588263751274222</v>
      </c>
      <c r="O16" s="49">
        <f t="shared" si="0"/>
        <v>0.5942754745349911</v>
      </c>
      <c r="P16" s="5">
        <f t="shared" si="1"/>
        <v>0.025904485420156442</v>
      </c>
    </row>
    <row r="17" spans="2:16" s="61" customFormat="1" ht="15">
      <c r="B17" s="33" t="s">
        <v>58</v>
      </c>
      <c r="C17" s="38">
        <v>0.5491779298368495</v>
      </c>
      <c r="D17" s="39">
        <v>0.5425049986137802</v>
      </c>
      <c r="E17" s="39">
        <v>0.5566642189865438</v>
      </c>
      <c r="F17" s="39">
        <v>0.5745137281207475</v>
      </c>
      <c r="G17" s="39">
        <v>0.6012530043642245</v>
      </c>
      <c r="H17" s="39">
        <v>0.6048671174893032</v>
      </c>
      <c r="I17" s="39">
        <v>0.5960521217878338</v>
      </c>
      <c r="J17" s="39">
        <v>0.5760965653430067</v>
      </c>
      <c r="K17" s="39">
        <v>0.5689485215655442</v>
      </c>
      <c r="L17" s="39">
        <v>0.5697946711146661</v>
      </c>
      <c r="M17" s="39">
        <v>0.5654138456083458</v>
      </c>
      <c r="N17" s="40">
        <v>0.5869246242966883</v>
      </c>
      <c r="O17" s="49">
        <f t="shared" si="0"/>
        <v>0.5743509455939612</v>
      </c>
      <c r="P17" s="5">
        <f t="shared" si="1"/>
        <v>-0.03352742927279717</v>
      </c>
    </row>
    <row r="18" spans="2:16" s="61" customFormat="1" ht="15">
      <c r="B18" s="33" t="s">
        <v>62</v>
      </c>
      <c r="C18" s="38">
        <v>0.600791251642949</v>
      </c>
      <c r="D18" s="39">
        <v>0.5995726744317463</v>
      </c>
      <c r="E18" s="39">
        <v>0.5700933589120465</v>
      </c>
      <c r="F18" s="39">
        <v>0.5526709736643157</v>
      </c>
      <c r="G18" s="39">
        <v>0.5580233927464546</v>
      </c>
      <c r="H18" s="39">
        <v>0.5700988086284122</v>
      </c>
      <c r="I18" s="39">
        <v>0.5927144060172544</v>
      </c>
      <c r="J18" s="39">
        <v>0.5986066699406594</v>
      </c>
      <c r="K18" s="39">
        <v>0.6139055260026544</v>
      </c>
      <c r="L18" s="39">
        <v>0.6326892689564247</v>
      </c>
      <c r="M18" s="39">
        <v>0.6566167547879289</v>
      </c>
      <c r="N18" s="40">
        <v>0.6143747692298526</v>
      </c>
      <c r="O18" s="49">
        <f t="shared" si="0"/>
        <v>0.5966798212467249</v>
      </c>
      <c r="P18" s="5">
        <f t="shared" si="1"/>
        <v>0.038876710875216824</v>
      </c>
    </row>
    <row r="19" spans="2:16" s="61" customFormat="1" ht="15">
      <c r="B19" s="33" t="s">
        <v>64</v>
      </c>
      <c r="C19" s="38">
        <v>0.5953243990396543</v>
      </c>
      <c r="D19" s="39">
        <v>0.5715479214838936</v>
      </c>
      <c r="E19" s="39">
        <v>0.6022564367221475</v>
      </c>
      <c r="F19" s="39">
        <v>0.6040683223009403</v>
      </c>
      <c r="G19" s="39">
        <v>0.6291612916240672</v>
      </c>
      <c r="H19" s="39">
        <v>0.6373322443536121</v>
      </c>
      <c r="I19" s="39">
        <v>0.6457763004602315</v>
      </c>
      <c r="J19" s="39">
        <v>0.6379189655738937</v>
      </c>
      <c r="K19" s="39">
        <v>0.6448808813285295</v>
      </c>
      <c r="L19" s="39">
        <v>0.6416628766341469</v>
      </c>
      <c r="M19" s="39">
        <v>0.6446403071320361</v>
      </c>
      <c r="N19" s="40">
        <v>0.6262241683678079</v>
      </c>
      <c r="O19" s="49">
        <f t="shared" si="0"/>
        <v>0.6233995095850801</v>
      </c>
      <c r="P19" s="5">
        <f t="shared" si="1"/>
        <v>0.04478061329864658</v>
      </c>
    </row>
    <row r="20" spans="2:16" s="61" customFormat="1" ht="15">
      <c r="B20" s="90">
        <v>2022</v>
      </c>
      <c r="C20" s="38">
        <v>0.6048118760736508</v>
      </c>
      <c r="D20" s="39">
        <v>0.6202491895286127</v>
      </c>
      <c r="E20" s="39">
        <v>0.6517371224164359</v>
      </c>
      <c r="F20" s="39">
        <v>0.6780978338974316</v>
      </c>
      <c r="G20" s="39">
        <v>0.6699451861105403</v>
      </c>
      <c r="H20" s="39">
        <v>0.64</v>
      </c>
      <c r="I20" s="39">
        <v>0.64</v>
      </c>
      <c r="J20" s="39">
        <v>0.64</v>
      </c>
      <c r="K20" s="39">
        <v>0.64</v>
      </c>
      <c r="L20" s="39">
        <v>0.62</v>
      </c>
      <c r="M20" s="39">
        <v>0.6</v>
      </c>
      <c r="N20" s="40">
        <v>0.58</v>
      </c>
      <c r="O20" s="49">
        <f t="shared" si="0"/>
        <v>0.6320701006688892</v>
      </c>
      <c r="P20" s="5">
        <f t="shared" si="1"/>
        <v>0.013908562567814808</v>
      </c>
    </row>
    <row r="21" spans="2:16" s="61" customFormat="1" ht="15">
      <c r="B21" s="90">
        <v>2023</v>
      </c>
      <c r="C21" s="38">
        <v>0.59</v>
      </c>
      <c r="D21" s="39">
        <v>0.6</v>
      </c>
      <c r="E21" s="39">
        <v>0.62</v>
      </c>
      <c r="F21" s="39">
        <v>0.64</v>
      </c>
      <c r="G21" s="39">
        <v>0.67</v>
      </c>
      <c r="H21" s="39">
        <v>0.69</v>
      </c>
      <c r="I21" s="39">
        <v>0.68</v>
      </c>
      <c r="J21" s="39">
        <v>0.65</v>
      </c>
      <c r="K21" s="39">
        <v>0.62</v>
      </c>
      <c r="L21" s="39">
        <v>0.58</v>
      </c>
      <c r="M21" s="39">
        <v>0.5867202991794317</v>
      </c>
      <c r="N21" s="40">
        <v>0.565447831298679</v>
      </c>
      <c r="O21" s="49">
        <v>0.6243473442065093</v>
      </c>
      <c r="P21" s="5">
        <v>-0.012218196137117276</v>
      </c>
    </row>
    <row r="22" spans="2:18" s="61" customFormat="1" ht="15.75" thickBot="1">
      <c r="B22" s="91">
        <v>2024</v>
      </c>
      <c r="C22" s="41">
        <v>0.556053104774595</v>
      </c>
      <c r="D22" s="42">
        <v>0.569133839053316</v>
      </c>
      <c r="E22" s="42">
        <v>0.5989504267233788</v>
      </c>
      <c r="F22" s="42">
        <v>0.6129657047983258</v>
      </c>
      <c r="G22" s="42"/>
      <c r="H22" s="42"/>
      <c r="I22" s="42"/>
      <c r="J22" s="42"/>
      <c r="K22" s="42"/>
      <c r="L22" s="42"/>
      <c r="M22" s="42"/>
      <c r="N22" s="43"/>
      <c r="O22" s="107"/>
      <c r="P22" s="6"/>
      <c r="R22" s="8"/>
    </row>
    <row r="23" spans="2:18" ht="15">
      <c r="B23" s="34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5"/>
      <c r="P23" s="1"/>
      <c r="R23" s="8"/>
    </row>
    <row r="24" spans="2:18" s="1" customFormat="1" ht="15.75" thickBot="1">
      <c r="B24" s="34"/>
      <c r="K24" s="61"/>
      <c r="L24" s="61"/>
      <c r="M24" s="61"/>
      <c r="N24" s="61"/>
      <c r="O24" s="61"/>
      <c r="R24" s="8"/>
    </row>
    <row r="25" spans="3:18" ht="15.75" thickBot="1">
      <c r="C25" s="1"/>
      <c r="D25" s="1"/>
      <c r="E25" s="117" t="s">
        <v>57</v>
      </c>
      <c r="F25" s="118"/>
      <c r="G25" s="118"/>
      <c r="H25" s="118"/>
      <c r="I25" s="118"/>
      <c r="J25" s="118"/>
      <c r="K25" s="119"/>
      <c r="L25" s="1"/>
      <c r="M25" s="1"/>
      <c r="N25" s="1"/>
      <c r="O25" s="1"/>
      <c r="P25" s="1"/>
      <c r="R25" s="8"/>
    </row>
    <row r="26" spans="3:16" ht="15.75" thickBot="1">
      <c r="C26" s="1"/>
      <c r="D26" s="121" t="s">
        <v>17</v>
      </c>
      <c r="E26" s="122"/>
      <c r="F26" s="122"/>
      <c r="G26" s="122"/>
      <c r="H26" s="122"/>
      <c r="I26" s="122"/>
      <c r="J26" s="122"/>
      <c r="K26" s="122"/>
      <c r="L26" s="123"/>
      <c r="M26" s="1"/>
      <c r="N26" s="1"/>
      <c r="O26" s="1"/>
      <c r="P26" s="1"/>
    </row>
    <row r="27" spans="2:18" ht="15.75" thickBot="1">
      <c r="B27" s="3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3" t="s">
        <v>6</v>
      </c>
      <c r="I27" s="3" t="s">
        <v>7</v>
      </c>
      <c r="J27" s="3" t="s">
        <v>8</v>
      </c>
      <c r="K27" s="3" t="s">
        <v>9</v>
      </c>
      <c r="L27" s="3" t="s">
        <v>10</v>
      </c>
      <c r="M27" s="3" t="s">
        <v>11</v>
      </c>
      <c r="N27" s="3" t="s">
        <v>12</v>
      </c>
      <c r="O27" s="7" t="s">
        <v>13</v>
      </c>
      <c r="P27" s="4" t="s">
        <v>14</v>
      </c>
      <c r="R27" s="1"/>
    </row>
    <row r="28" spans="2:16" s="1" customFormat="1" ht="15">
      <c r="B28" s="33">
        <v>2016</v>
      </c>
      <c r="C28" s="9">
        <v>0.5299476947210516</v>
      </c>
      <c r="D28" s="10">
        <v>0.4628945785150733</v>
      </c>
      <c r="E28" s="10">
        <v>0.430203831255616</v>
      </c>
      <c r="F28" s="10">
        <v>0.3635834890951343</v>
      </c>
      <c r="G28" s="10">
        <v>0.3873194739683876</v>
      </c>
      <c r="H28" s="10">
        <v>0.4285375186247235</v>
      </c>
      <c r="I28" s="10">
        <v>0.4354120101061156</v>
      </c>
      <c r="J28" s="10">
        <v>0.448937474511159</v>
      </c>
      <c r="K28" s="10">
        <v>0.4846611997576998</v>
      </c>
      <c r="L28" s="10">
        <v>0.5010551456713546</v>
      </c>
      <c r="M28" s="10">
        <v>0.5452125086787613</v>
      </c>
      <c r="N28" s="11">
        <v>0.625565884435631</v>
      </c>
      <c r="O28" s="69">
        <f aca="true" t="shared" si="2" ref="O28:O34">AVERAGE(C28:N28)</f>
        <v>0.47027756744505905</v>
      </c>
      <c r="P28" s="5"/>
    </row>
    <row r="29" spans="2:16" s="1" customFormat="1" ht="15">
      <c r="B29" s="33">
        <v>2017</v>
      </c>
      <c r="C29" s="9">
        <v>0.5175094842267891</v>
      </c>
      <c r="D29" s="10">
        <v>0.6381485593659562</v>
      </c>
      <c r="E29" s="10">
        <v>0.5835494725415942</v>
      </c>
      <c r="F29" s="10">
        <v>0.5963059485714244</v>
      </c>
      <c r="G29" s="10">
        <v>0.6001640103365519</v>
      </c>
      <c r="H29" s="10">
        <v>0.5806378065132707</v>
      </c>
      <c r="I29" s="10">
        <v>0.605132969726573</v>
      </c>
      <c r="J29" s="10">
        <v>0.6171504888630583</v>
      </c>
      <c r="K29" s="10">
        <v>0.580398913839356</v>
      </c>
      <c r="L29" s="10">
        <v>0.5327006119922103</v>
      </c>
      <c r="M29" s="10">
        <v>0.5445237422483087</v>
      </c>
      <c r="N29" s="11">
        <v>0.6944040502558942</v>
      </c>
      <c r="O29" s="69">
        <f t="shared" si="2"/>
        <v>0.5908855048734155</v>
      </c>
      <c r="P29" s="5">
        <f aca="true" t="shared" si="3" ref="P29:P34">O29/O28-1</f>
        <v>0.2564611747985337</v>
      </c>
    </row>
    <row r="30" spans="2:18" s="1" customFormat="1" ht="15">
      <c r="B30" s="33">
        <v>2018</v>
      </c>
      <c r="C30" s="9">
        <v>0.6333835769734072</v>
      </c>
      <c r="D30" s="10">
        <v>0.638876313795739</v>
      </c>
      <c r="E30" s="10">
        <v>0.5908328966969671</v>
      </c>
      <c r="F30" s="10">
        <v>0.5731035338609511</v>
      </c>
      <c r="G30" s="10">
        <v>0.572561559149036</v>
      </c>
      <c r="H30" s="10">
        <v>0.5473963986382833</v>
      </c>
      <c r="I30" s="10">
        <v>0.4895842945192842</v>
      </c>
      <c r="J30" s="10">
        <v>0.5129544106111974</v>
      </c>
      <c r="K30" s="10">
        <v>0.4996876166885825</v>
      </c>
      <c r="L30" s="10">
        <v>0.446063197950862</v>
      </c>
      <c r="M30" s="10">
        <v>0.5005219226643522</v>
      </c>
      <c r="N30" s="11">
        <v>0.5492809373669016</v>
      </c>
      <c r="O30" s="69">
        <f t="shared" si="2"/>
        <v>0.546187221576297</v>
      </c>
      <c r="P30" s="5">
        <f t="shared" si="3"/>
        <v>-0.0756462680645622</v>
      </c>
      <c r="R30" s="8"/>
    </row>
    <row r="31" spans="2:18" s="61" customFormat="1" ht="15">
      <c r="B31" s="33" t="s">
        <v>58</v>
      </c>
      <c r="C31" s="9">
        <v>0.5394208460131935</v>
      </c>
      <c r="D31" s="10">
        <v>0.532439956614711</v>
      </c>
      <c r="E31" s="10">
        <v>0.5251545412421896</v>
      </c>
      <c r="F31" s="10">
        <v>0.5232062698388275</v>
      </c>
      <c r="G31" s="10">
        <v>0.4712639431111657</v>
      </c>
      <c r="H31" s="10">
        <v>0.52605196078426</v>
      </c>
      <c r="I31" s="10">
        <v>0.5470460517069957</v>
      </c>
      <c r="J31" s="10">
        <v>0.5347580840315839</v>
      </c>
      <c r="K31" s="10">
        <v>0.5406196525282987</v>
      </c>
      <c r="L31" s="10">
        <v>0.5353964755030485</v>
      </c>
      <c r="M31" s="10">
        <v>0.5325020253339814</v>
      </c>
      <c r="N31" s="11">
        <v>0.4907530022073579</v>
      </c>
      <c r="O31" s="69">
        <f t="shared" si="2"/>
        <v>0.5248844007429677</v>
      </c>
      <c r="P31" s="5">
        <f t="shared" si="3"/>
        <v>-0.03900278144891278</v>
      </c>
      <c r="R31" s="8"/>
    </row>
    <row r="32" spans="2:18" s="61" customFormat="1" ht="15">
      <c r="B32" s="33" t="s">
        <v>62</v>
      </c>
      <c r="C32" s="9">
        <v>0.5270301601055529</v>
      </c>
      <c r="D32" s="10">
        <v>0.5766312211899544</v>
      </c>
      <c r="E32" s="10">
        <v>0.5218534690336522</v>
      </c>
      <c r="F32" s="10">
        <v>0.5168007051383408</v>
      </c>
      <c r="G32" s="10">
        <v>0.5024139869389858</v>
      </c>
      <c r="H32" s="10">
        <v>0.5003498774203297</v>
      </c>
      <c r="I32" s="10">
        <v>0.4634407417609285</v>
      </c>
      <c r="J32" s="10">
        <v>0.4862605893036123</v>
      </c>
      <c r="K32" s="10">
        <v>0.4878751517985412</v>
      </c>
      <c r="L32" s="10">
        <v>0.4393275451357551</v>
      </c>
      <c r="M32" s="10">
        <v>0.453036567751885</v>
      </c>
      <c r="N32" s="11">
        <v>0.5896650505973989</v>
      </c>
      <c r="O32" s="69">
        <f t="shared" si="2"/>
        <v>0.5053904221812447</v>
      </c>
      <c r="P32" s="5">
        <f t="shared" si="3"/>
        <v>-0.03713956546266084</v>
      </c>
      <c r="R32" s="8"/>
    </row>
    <row r="33" spans="2:18" s="61" customFormat="1" ht="15">
      <c r="B33" s="33" t="s">
        <v>64</v>
      </c>
      <c r="C33" s="9">
        <v>0.5184862494715072</v>
      </c>
      <c r="D33" s="10">
        <v>0.560526979469597</v>
      </c>
      <c r="E33" s="10">
        <v>0.5258330205201482</v>
      </c>
      <c r="F33" s="10">
        <v>0.5501149847275445</v>
      </c>
      <c r="G33" s="10">
        <v>0.5389348164291617</v>
      </c>
      <c r="H33" s="10">
        <v>0.5603629254516149</v>
      </c>
      <c r="I33" s="10">
        <v>0.5575818740732057</v>
      </c>
      <c r="J33" s="10">
        <v>0.5787702353841041</v>
      </c>
      <c r="K33" s="10">
        <v>0.559893396804091</v>
      </c>
      <c r="L33" s="10">
        <v>0.5466972823273573</v>
      </c>
      <c r="M33" s="10">
        <v>0.5532265897884049</v>
      </c>
      <c r="N33" s="11">
        <v>0.5910487273877245</v>
      </c>
      <c r="O33" s="69">
        <f t="shared" si="2"/>
        <v>0.553456423486205</v>
      </c>
      <c r="P33" s="5">
        <f t="shared" si="3"/>
        <v>0.09510667237718784</v>
      </c>
      <c r="R33" s="8"/>
    </row>
    <row r="34" spans="2:18" s="61" customFormat="1" ht="15">
      <c r="B34" s="90">
        <v>2022</v>
      </c>
      <c r="C34" s="9">
        <v>0.6215815263796521</v>
      </c>
      <c r="D34" s="10">
        <v>0.580079372477507</v>
      </c>
      <c r="E34" s="10">
        <v>0.6055440160313379</v>
      </c>
      <c r="F34" s="10">
        <v>0.6663188479873977</v>
      </c>
      <c r="G34" s="10">
        <v>0.6582583576243035</v>
      </c>
      <c r="H34" s="10">
        <v>0.73</v>
      </c>
      <c r="I34" s="10">
        <v>0.66</v>
      </c>
      <c r="J34" s="10">
        <v>0.65</v>
      </c>
      <c r="K34" s="10">
        <v>0.66</v>
      </c>
      <c r="L34" s="10">
        <v>0.71</v>
      </c>
      <c r="M34" s="10">
        <v>0.69</v>
      </c>
      <c r="N34" s="11">
        <v>0.73</v>
      </c>
      <c r="O34" s="69">
        <f t="shared" si="2"/>
        <v>0.6634818433750166</v>
      </c>
      <c r="P34" s="5">
        <f t="shared" si="3"/>
        <v>0.19879689749694252</v>
      </c>
      <c r="R34" s="8"/>
    </row>
    <row r="35" spans="2:18" s="61" customFormat="1" ht="15">
      <c r="B35" s="90">
        <v>2023</v>
      </c>
      <c r="C35" s="9">
        <v>0.68</v>
      </c>
      <c r="D35" s="10">
        <v>0.71</v>
      </c>
      <c r="E35" s="10">
        <v>0.69</v>
      </c>
      <c r="F35" s="10">
        <v>0.65</v>
      </c>
      <c r="G35" s="10">
        <v>0.66</v>
      </c>
      <c r="H35" s="10">
        <v>0.67</v>
      </c>
      <c r="I35" s="10">
        <v>0.68</v>
      </c>
      <c r="J35" s="10">
        <v>0.64</v>
      </c>
      <c r="K35" s="10">
        <v>0.63</v>
      </c>
      <c r="L35" s="10">
        <v>0.6504930880701987</v>
      </c>
      <c r="M35" s="10">
        <v>0.596367919766566</v>
      </c>
      <c r="N35" s="11">
        <v>0.6727976985975404</v>
      </c>
      <c r="O35" s="69">
        <v>0.6608048922028588</v>
      </c>
      <c r="P35" s="5">
        <v>-0.004034701475085778</v>
      </c>
      <c r="R35" s="8"/>
    </row>
    <row r="36" spans="2:18" s="61" customFormat="1" ht="15.75" thickBot="1">
      <c r="B36" s="91">
        <v>2024</v>
      </c>
      <c r="C36" s="13">
        <v>0.6204698835663252</v>
      </c>
      <c r="D36" s="12">
        <v>0.6460308302891383</v>
      </c>
      <c r="E36" s="12">
        <v>0.6618989794197235</v>
      </c>
      <c r="F36" s="12">
        <v>0.659170590134651</v>
      </c>
      <c r="G36" s="12"/>
      <c r="H36" s="12"/>
      <c r="I36" s="12"/>
      <c r="J36" s="12"/>
      <c r="K36" s="12"/>
      <c r="L36" s="12"/>
      <c r="M36" s="12"/>
      <c r="N36" s="14"/>
      <c r="O36" s="106"/>
      <c r="P36" s="6"/>
      <c r="R36" s="8"/>
    </row>
    <row r="37" spans="2:19" s="1" customFormat="1" ht="15">
      <c r="B37" s="120" t="s">
        <v>16</v>
      </c>
      <c r="C37" s="120"/>
      <c r="D37" s="120"/>
      <c r="E37" s="120"/>
      <c r="F37" s="120"/>
      <c r="G37" s="2"/>
      <c r="H37" s="2"/>
      <c r="I37" s="2"/>
      <c r="J37" s="2"/>
      <c r="K37" s="2"/>
      <c r="L37" s="2"/>
      <c r="M37" s="2"/>
      <c r="N37" s="2"/>
      <c r="O37" s="10"/>
      <c r="R37" s="8"/>
      <c r="S37"/>
    </row>
    <row r="38" spans="2:18" s="1" customFormat="1" ht="15">
      <c r="B38" s="63" t="s">
        <v>54</v>
      </c>
      <c r="G38" s="2"/>
      <c r="H38" s="2"/>
      <c r="I38" s="2"/>
      <c r="J38" s="2"/>
      <c r="K38" s="2"/>
      <c r="L38" s="2"/>
      <c r="M38" s="2"/>
      <c r="N38" s="2"/>
      <c r="O38" s="2"/>
      <c r="R38" s="8"/>
    </row>
    <row r="39" spans="1:18" s="1" customFormat="1" ht="15">
      <c r="A39" s="61"/>
      <c r="B39" s="61"/>
      <c r="C39" s="61"/>
      <c r="D39" s="61"/>
      <c r="E39" s="61"/>
      <c r="F39" s="61"/>
      <c r="G39" s="61"/>
      <c r="H39" s="61"/>
      <c r="I39" s="61"/>
      <c r="J39" s="2"/>
      <c r="K39" s="2"/>
      <c r="L39" s="2"/>
      <c r="M39" s="2"/>
      <c r="N39" s="2"/>
      <c r="O39" s="2"/>
      <c r="P39" s="2"/>
      <c r="R39" s="8"/>
    </row>
    <row r="40" spans="11:18" s="1" customFormat="1" ht="15.75" thickBot="1">
      <c r="K40" s="2"/>
      <c r="L40" s="2"/>
      <c r="M40" s="2"/>
      <c r="N40" s="2"/>
      <c r="O40" s="2"/>
      <c r="R40" s="8"/>
    </row>
    <row r="41" spans="3:18" ht="15.75" thickBot="1">
      <c r="C41" s="1"/>
      <c r="D41" s="1"/>
      <c r="E41" s="117" t="s">
        <v>66</v>
      </c>
      <c r="F41" s="118"/>
      <c r="G41" s="118"/>
      <c r="H41" s="118"/>
      <c r="I41" s="118"/>
      <c r="J41" s="118"/>
      <c r="K41" s="119"/>
      <c r="L41" s="1"/>
      <c r="M41" s="61"/>
      <c r="N41" s="61"/>
      <c r="O41" s="1"/>
      <c r="P41" s="1"/>
      <c r="R41" s="8"/>
    </row>
    <row r="42" spans="3:18" ht="15.75" thickBo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R42" s="8"/>
    </row>
    <row r="43" spans="2:16" s="1" customFormat="1" ht="15.75" thickBot="1">
      <c r="B43" s="32"/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  <c r="I43" s="3" t="s">
        <v>7</v>
      </c>
      <c r="J43" s="3" t="s">
        <v>8</v>
      </c>
      <c r="K43" s="3" t="s">
        <v>9</v>
      </c>
      <c r="L43" s="3" t="s">
        <v>10</v>
      </c>
      <c r="M43" s="3" t="s">
        <v>11</v>
      </c>
      <c r="N43" s="3" t="s">
        <v>12</v>
      </c>
      <c r="O43" s="7" t="s">
        <v>13</v>
      </c>
      <c r="P43" s="4" t="s">
        <v>14</v>
      </c>
    </row>
    <row r="44" spans="2:16" s="1" customFormat="1" ht="15">
      <c r="B44" s="33">
        <v>2016</v>
      </c>
      <c r="C44" s="70">
        <v>0.237848010902719</v>
      </c>
      <c r="D44" s="71">
        <v>0.235890652557319</v>
      </c>
      <c r="E44" s="71">
        <v>0.24438018841526</v>
      </c>
      <c r="F44" s="71">
        <v>0.252895446612724</v>
      </c>
      <c r="G44" s="86">
        <v>0.277560436515984</v>
      </c>
      <c r="H44" s="86">
        <v>0.281514684911468</v>
      </c>
      <c r="I44" s="86">
        <v>0.292789560364262</v>
      </c>
      <c r="J44" s="86">
        <v>0.302794133623663</v>
      </c>
      <c r="K44" s="71">
        <v>0.304030576789437</v>
      </c>
      <c r="L44" s="71">
        <v>0.316152179318674</v>
      </c>
      <c r="M44" s="71">
        <v>0.309411109564249</v>
      </c>
      <c r="N44" s="71">
        <v>0.313106796116505</v>
      </c>
      <c r="O44" s="69">
        <f aca="true" t="shared" si="4" ref="O44:O50">AVERAGE(C44:N44)</f>
        <v>0.280697814641022</v>
      </c>
      <c r="P44" s="5"/>
    </row>
    <row r="45" spans="2:16" s="1" customFormat="1" ht="15">
      <c r="B45" s="33">
        <v>2017</v>
      </c>
      <c r="C45" s="9">
        <v>0.315612876166509</v>
      </c>
      <c r="D45" s="72">
        <v>0.33553509943082</v>
      </c>
      <c r="E45" s="72">
        <v>0.347339527027027</v>
      </c>
      <c r="F45" s="72">
        <v>0.354540013378868</v>
      </c>
      <c r="G45" s="72">
        <v>0.363655753439266</v>
      </c>
      <c r="H45" s="72">
        <v>0.356941508104299</v>
      </c>
      <c r="I45" s="72">
        <v>0.346007471806152</v>
      </c>
      <c r="J45" s="76">
        <v>0.347469357352048</v>
      </c>
      <c r="K45" s="76">
        <v>0.338734338667522</v>
      </c>
      <c r="L45" s="76">
        <v>0.332034661771616</v>
      </c>
      <c r="M45" s="76">
        <v>0.331004703099659</v>
      </c>
      <c r="N45" s="76">
        <v>0.330145159009077</v>
      </c>
      <c r="O45" s="69">
        <f t="shared" si="4"/>
        <v>0.34158503910440524</v>
      </c>
      <c r="P45" s="5">
        <f aca="true" t="shared" si="5" ref="P45:P50">O45/O44-1</f>
        <v>0.21691378160977326</v>
      </c>
    </row>
    <row r="46" spans="2:18" s="1" customFormat="1" ht="15">
      <c r="B46" s="33">
        <v>2018</v>
      </c>
      <c r="C46" s="80">
        <v>0.336466050351156</v>
      </c>
      <c r="D46" s="76">
        <v>0.342879762851419</v>
      </c>
      <c r="E46" s="76">
        <v>0.360618717366492</v>
      </c>
      <c r="F46" s="76">
        <v>0.357454009643485</v>
      </c>
      <c r="G46" s="76">
        <v>0.339387169504886</v>
      </c>
      <c r="H46" s="76">
        <v>0.334164696515853</v>
      </c>
      <c r="I46" s="76">
        <v>0.332593620758983</v>
      </c>
      <c r="J46" s="72">
        <v>0.318585200791675</v>
      </c>
      <c r="K46" s="72">
        <v>0.299093287896306</v>
      </c>
      <c r="L46" s="72">
        <v>0.296478744754607</v>
      </c>
      <c r="M46" s="72">
        <v>0.289823892798967</v>
      </c>
      <c r="N46" s="72">
        <v>0.293661141118768</v>
      </c>
      <c r="O46" s="69">
        <f t="shared" si="4"/>
        <v>0.32510052452938304</v>
      </c>
      <c r="P46" s="5">
        <f t="shared" si="5"/>
        <v>-0.04825888926002908</v>
      </c>
      <c r="R46" s="8"/>
    </row>
    <row r="47" spans="2:18" s="61" customFormat="1" ht="15">
      <c r="B47" s="33" t="s">
        <v>58</v>
      </c>
      <c r="C47" s="9">
        <v>0.2892815510154</v>
      </c>
      <c r="D47" s="76">
        <v>0.296534805274456</v>
      </c>
      <c r="E47" s="76">
        <v>0.303184942815117</v>
      </c>
      <c r="F47" s="76">
        <v>0.308471994375439</v>
      </c>
      <c r="G47" s="76">
        <v>0.302022011773739</v>
      </c>
      <c r="H47" s="76">
        <v>0.309219858156028</v>
      </c>
      <c r="I47" s="76">
        <v>0.309278350515464</v>
      </c>
      <c r="J47" s="76">
        <v>0.307782166101129</v>
      </c>
      <c r="K47" s="76">
        <v>0.306015099070617</v>
      </c>
      <c r="L47" s="76">
        <v>0.304013297230637</v>
      </c>
      <c r="M47" s="76">
        <v>0.299450038523872</v>
      </c>
      <c r="N47" s="76">
        <v>0.311347612079287</v>
      </c>
      <c r="O47" s="69">
        <f t="shared" si="4"/>
        <v>0.30388347724426534</v>
      </c>
      <c r="P47" s="5">
        <f t="shared" si="5"/>
        <v>-0.06526303615114615</v>
      </c>
      <c r="R47" s="8"/>
    </row>
    <row r="48" spans="2:18" s="61" customFormat="1" ht="15">
      <c r="B48" s="33" t="s">
        <v>62</v>
      </c>
      <c r="C48" s="80">
        <v>0.320600127686742</v>
      </c>
      <c r="D48" s="76">
        <v>0.324019556303228</v>
      </c>
      <c r="E48" s="76">
        <v>0.282075536995593</v>
      </c>
      <c r="F48" s="76">
        <v>0.286626258901616</v>
      </c>
      <c r="G48" s="76">
        <v>0.29125028781948</v>
      </c>
      <c r="H48" s="72">
        <v>0.288425403983465</v>
      </c>
      <c r="I48" s="72">
        <v>0.289364900413378</v>
      </c>
      <c r="J48" s="76">
        <v>0.290220020757714</v>
      </c>
      <c r="K48" s="76">
        <v>0.302951225710014</v>
      </c>
      <c r="L48" s="76">
        <v>0.301111806798881</v>
      </c>
      <c r="M48" s="76">
        <v>0.302225194300223</v>
      </c>
      <c r="N48" s="76">
        <v>0.307184324208928</v>
      </c>
      <c r="O48" s="69">
        <f t="shared" si="4"/>
        <v>0.2988378869899385</v>
      </c>
      <c r="P48" s="5">
        <f t="shared" si="5"/>
        <v>-0.01660370053706839</v>
      </c>
      <c r="R48" s="8"/>
    </row>
    <row r="49" spans="2:18" s="61" customFormat="1" ht="15">
      <c r="B49" s="33" t="s">
        <v>64</v>
      </c>
      <c r="C49" s="80">
        <v>0.32000371068926</v>
      </c>
      <c r="D49" s="76">
        <v>0.326541567397363</v>
      </c>
      <c r="E49" s="76">
        <v>0.319983705600813</v>
      </c>
      <c r="F49" s="76">
        <v>0.342017425507454</v>
      </c>
      <c r="G49" s="76">
        <v>0.354020630799461</v>
      </c>
      <c r="H49" s="76">
        <v>0.355185858607778</v>
      </c>
      <c r="I49" s="76">
        <v>0.360767099291494</v>
      </c>
      <c r="J49" s="76">
        <v>0.366413742043503</v>
      </c>
      <c r="K49" s="76">
        <v>0.366695455692413</v>
      </c>
      <c r="L49" s="76">
        <v>0.34832433483889</v>
      </c>
      <c r="M49" s="76">
        <v>0.354965323488248</v>
      </c>
      <c r="N49" s="76">
        <v>0.355638251529683</v>
      </c>
      <c r="O49" s="69">
        <f t="shared" si="4"/>
        <v>0.34754642545719666</v>
      </c>
      <c r="P49" s="5">
        <f t="shared" si="5"/>
        <v>0.1629931832200986</v>
      </c>
      <c r="R49" s="8"/>
    </row>
    <row r="50" spans="2:18" s="61" customFormat="1" ht="15">
      <c r="B50" s="90">
        <v>2022</v>
      </c>
      <c r="C50" s="92">
        <v>0.3574076154105358</v>
      </c>
      <c r="D50" s="93">
        <v>0.398880825798312</v>
      </c>
      <c r="E50" s="93">
        <v>0.421534089637421</v>
      </c>
      <c r="F50" s="93">
        <v>0.435383103635534</v>
      </c>
      <c r="G50" s="93">
        <v>0.436158227776595</v>
      </c>
      <c r="H50" s="93">
        <v>0.436158227776595</v>
      </c>
      <c r="I50" s="93">
        <v>0.4241866049591492</v>
      </c>
      <c r="J50" s="93">
        <v>0.42444517105665164</v>
      </c>
      <c r="K50" s="93">
        <v>0.4164782575956765</v>
      </c>
      <c r="L50" s="93">
        <v>0.4072924013991617</v>
      </c>
      <c r="M50" s="93">
        <v>0.4140217400407053</v>
      </c>
      <c r="N50" s="93">
        <v>0.41538679730431444</v>
      </c>
      <c r="O50" s="69">
        <f t="shared" si="4"/>
        <v>0.4156110885325543</v>
      </c>
      <c r="P50" s="5">
        <f t="shared" si="5"/>
        <v>0.19584336966153137</v>
      </c>
      <c r="R50" s="8"/>
    </row>
    <row r="51" spans="2:18" s="61" customFormat="1" ht="15">
      <c r="B51" s="90">
        <v>2023</v>
      </c>
      <c r="C51" s="92">
        <v>0.4185019177934117</v>
      </c>
      <c r="D51" s="93">
        <v>0.43</v>
      </c>
      <c r="E51" s="93">
        <v>0.43</v>
      </c>
      <c r="F51" s="93">
        <v>0.45</v>
      </c>
      <c r="G51" s="93">
        <v>0.45</v>
      </c>
      <c r="H51" s="93">
        <v>0.45</v>
      </c>
      <c r="I51" s="93">
        <v>0.46</v>
      </c>
      <c r="J51" s="93">
        <v>0.38</v>
      </c>
      <c r="K51" s="93">
        <v>0.3703602688944157</v>
      </c>
      <c r="L51" s="93">
        <v>0.364499655022149</v>
      </c>
      <c r="M51" s="93">
        <v>0.360389731107967</v>
      </c>
      <c r="N51" s="93">
        <v>0.357605179761056</v>
      </c>
      <c r="O51" s="69">
        <v>0.4101130627149166</v>
      </c>
      <c r="P51" s="5">
        <v>-0.013228775577307617</v>
      </c>
      <c r="R51" s="8"/>
    </row>
    <row r="52" spans="2:18" s="61" customFormat="1" ht="15.75" thickBot="1">
      <c r="B52" s="91">
        <v>2024</v>
      </c>
      <c r="C52" s="94">
        <v>0.361520274605495</v>
      </c>
      <c r="D52" s="104">
        <v>0.384594896182828</v>
      </c>
      <c r="E52" s="104">
        <v>0.408900648392083</v>
      </c>
      <c r="F52" s="104">
        <v>0.4122695384242363</v>
      </c>
      <c r="G52" s="104"/>
      <c r="H52" s="104"/>
      <c r="I52" s="104"/>
      <c r="J52" s="104"/>
      <c r="K52" s="104"/>
      <c r="L52" s="104"/>
      <c r="M52" s="104"/>
      <c r="N52" s="104"/>
      <c r="O52" s="106"/>
      <c r="P52" s="6"/>
      <c r="R52" s="8"/>
    </row>
    <row r="53" spans="2:18" ht="15">
      <c r="B53" s="114" t="s">
        <v>16</v>
      </c>
      <c r="C53" s="115"/>
      <c r="D53" s="115"/>
      <c r="E53" s="115"/>
      <c r="F53" s="116"/>
      <c r="G53" s="1"/>
      <c r="H53" s="1"/>
      <c r="I53" s="1"/>
      <c r="J53" s="1"/>
      <c r="K53" s="1"/>
      <c r="L53" s="1"/>
      <c r="M53" s="1"/>
      <c r="N53" s="1"/>
      <c r="O53" s="1"/>
      <c r="P53" s="1"/>
      <c r="R53" s="8"/>
    </row>
    <row r="54" spans="2:18" s="1" customFormat="1" ht="15">
      <c r="B54" s="73"/>
      <c r="C54" s="64" t="s">
        <v>59</v>
      </c>
      <c r="G54" s="2"/>
      <c r="H54" s="2"/>
      <c r="I54" s="2"/>
      <c r="J54" s="2"/>
      <c r="K54" s="2"/>
      <c r="L54" s="2"/>
      <c r="M54" s="2"/>
      <c r="N54" s="2"/>
      <c r="O54" s="2"/>
      <c r="R54" s="8"/>
    </row>
    <row r="55" spans="2:18" ht="15">
      <c r="B55" s="74"/>
      <c r="C55" s="64" t="s">
        <v>60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R55" s="8"/>
    </row>
    <row r="56" spans="2:18" ht="15">
      <c r="B56" s="75"/>
      <c r="C56" s="64" t="s">
        <v>61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R56" s="8"/>
    </row>
    <row r="57" spans="3:18" ht="1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R57" s="8"/>
    </row>
    <row r="58" spans="3:18" ht="1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R58" s="8"/>
    </row>
    <row r="59" spans="3:18" ht="15">
      <c r="C59" s="1"/>
      <c r="D59" s="1"/>
      <c r="E59" s="1"/>
      <c r="F59" s="1"/>
      <c r="G59" s="61"/>
      <c r="H59" s="61"/>
      <c r="I59" s="61"/>
      <c r="J59" s="1"/>
      <c r="K59" s="1"/>
      <c r="L59" s="1"/>
      <c r="M59" s="1"/>
      <c r="N59" s="1"/>
      <c r="O59" s="1"/>
      <c r="P59" s="1"/>
      <c r="R59" s="8"/>
    </row>
    <row r="60" spans="3:18" ht="1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R60" s="8"/>
    </row>
    <row r="61" ht="15">
      <c r="R61" s="8"/>
    </row>
    <row r="62" spans="3:18" ht="15"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R62" s="8"/>
    </row>
    <row r="63" spans="3:18" ht="15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R63" s="8"/>
    </row>
    <row r="64" spans="3:18" ht="15"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R64" s="8"/>
    </row>
    <row r="65" spans="3:18" ht="15"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R65" s="8"/>
    </row>
    <row r="66" ht="15">
      <c r="R66" s="8"/>
    </row>
    <row r="67" ht="15">
      <c r="R67" s="8"/>
    </row>
    <row r="68" ht="15">
      <c r="R68" s="8"/>
    </row>
  </sheetData>
  <sheetProtection/>
  <mergeCells count="6">
    <mergeCell ref="B53:F53"/>
    <mergeCell ref="E25:K25"/>
    <mergeCell ref="B37:F37"/>
    <mergeCell ref="D26:L26"/>
    <mergeCell ref="E41:K41"/>
    <mergeCell ref="E10:K11"/>
  </mergeCells>
  <hyperlinks>
    <hyperlink ref="M10" location="'Listado Datos'!A1" display="Acceder al listado de datos"/>
    <hyperlink ref="M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r:id="rId2"/>
  <ignoredErrors>
    <ignoredError sqref="O28 O29:P29 O42:O44 O45:P46 O16:P16 O30 O37 O20 O34 O50" formulaRange="1"/>
    <ignoredError sqref="B15 B17:B19 B31:B33 B47:B4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R118"/>
  <sheetViews>
    <sheetView showGridLines="0" zoomScale="90" zoomScaleNormal="90" zoomScalePageLayoutView="0" workbookViewId="0" topLeftCell="A1">
      <pane ySplit="12" topLeftCell="A106" activePane="bottomLeft" state="frozen"/>
      <selection pane="topLeft" activeCell="A1" sqref="A1"/>
      <selection pane="bottomLeft" activeCell="E112" sqref="E112"/>
    </sheetView>
  </sheetViews>
  <sheetFormatPr defaultColWidth="9.140625" defaultRowHeight="15"/>
  <cols>
    <col min="1" max="1" width="26.28125" style="15" customWidth="1"/>
    <col min="2" max="2" width="14.57421875" style="15" customWidth="1"/>
    <col min="3" max="3" width="26.00390625" style="16" customWidth="1"/>
    <col min="4" max="4" width="25.28125" style="16" customWidth="1"/>
    <col min="5" max="5" width="39.421875" style="16" customWidth="1"/>
    <col min="6" max="16384" width="9.140625" style="15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3:5" ht="15.75" thickBot="1">
      <c r="C10" s="130" t="s">
        <v>21</v>
      </c>
      <c r="D10" s="131"/>
      <c r="E10" s="25" t="s">
        <v>56</v>
      </c>
    </row>
    <row r="11" ht="15">
      <c r="E11" s="26" t="s">
        <v>55</v>
      </c>
    </row>
    <row r="12" spans="2:5" s="21" customFormat="1" ht="45">
      <c r="B12" s="24" t="s">
        <v>18</v>
      </c>
      <c r="C12" s="24" t="s">
        <v>19</v>
      </c>
      <c r="D12" s="23" t="s">
        <v>65</v>
      </c>
      <c r="E12" s="22" t="s">
        <v>29</v>
      </c>
    </row>
    <row r="13" spans="2:5" ht="15">
      <c r="B13" s="20">
        <v>42370</v>
      </c>
      <c r="C13" s="19">
        <v>0.5299476947210516</v>
      </c>
      <c r="D13" s="18">
        <v>0.237848010902719</v>
      </c>
      <c r="E13" s="44"/>
    </row>
    <row r="14" spans="2:5" ht="15">
      <c r="B14" s="20">
        <v>42401</v>
      </c>
      <c r="C14" s="19">
        <v>0.4628945785150733</v>
      </c>
      <c r="D14" s="18">
        <v>0.235890652557319</v>
      </c>
      <c r="E14" s="44"/>
    </row>
    <row r="15" spans="2:5" ht="15">
      <c r="B15" s="20">
        <v>42430</v>
      </c>
      <c r="C15" s="19">
        <v>0.430203831255616</v>
      </c>
      <c r="D15" s="18">
        <v>0.24438018841526</v>
      </c>
      <c r="E15" s="44">
        <f>AVERAGE(D13:D15)/AVERAGE(C13:C15)</f>
        <v>0.504634986602759</v>
      </c>
    </row>
    <row r="16" spans="2:5" ht="15">
      <c r="B16" s="20">
        <v>42461</v>
      </c>
      <c r="C16" s="19">
        <v>0.3635834890951343</v>
      </c>
      <c r="D16" s="18">
        <v>0.252895446612724</v>
      </c>
      <c r="E16" s="44">
        <f aca="true" t="shared" si="0" ref="E16:E79">AVERAGE(D14:D16)/AVERAGE(C14:C16)</f>
        <v>0.5834143773750523</v>
      </c>
    </row>
    <row r="17" spans="2:5" ht="15">
      <c r="B17" s="20">
        <v>42491</v>
      </c>
      <c r="C17" s="19">
        <v>0.3873194739683876</v>
      </c>
      <c r="D17" s="79">
        <v>0.277560436515984</v>
      </c>
      <c r="E17" s="44">
        <f t="shared" si="0"/>
        <v>0.6560254121564263</v>
      </c>
    </row>
    <row r="18" spans="2:5" ht="15">
      <c r="B18" s="20">
        <v>42522</v>
      </c>
      <c r="C18" s="19">
        <v>0.4285375186247235</v>
      </c>
      <c r="D18" s="79">
        <v>0.281514684911468</v>
      </c>
      <c r="E18" s="44">
        <f t="shared" si="0"/>
        <v>0.6884370857594486</v>
      </c>
    </row>
    <row r="19" spans="2:5" ht="15">
      <c r="B19" s="20">
        <v>42552</v>
      </c>
      <c r="C19" s="19">
        <v>0.4354120101061156</v>
      </c>
      <c r="D19" s="79">
        <v>0.292789560364262</v>
      </c>
      <c r="E19" s="44">
        <f t="shared" si="0"/>
        <v>0.6808005951990171</v>
      </c>
    </row>
    <row r="20" spans="2:5" ht="15">
      <c r="B20" s="20">
        <v>42583</v>
      </c>
      <c r="C20" s="19">
        <v>0.448937474511159</v>
      </c>
      <c r="D20" s="79">
        <v>0.302794133623663</v>
      </c>
      <c r="E20" s="44">
        <f t="shared" si="0"/>
        <v>0.6680684451392362</v>
      </c>
    </row>
    <row r="21" spans="2:5" ht="15">
      <c r="B21" s="20">
        <v>42614</v>
      </c>
      <c r="C21" s="19">
        <v>0.4846611997576998</v>
      </c>
      <c r="D21" s="18">
        <v>0.304030576789437</v>
      </c>
      <c r="E21" s="44">
        <f t="shared" si="0"/>
        <v>0.6571272825296345</v>
      </c>
    </row>
    <row r="22" spans="2:5" ht="15">
      <c r="B22" s="20">
        <v>42644</v>
      </c>
      <c r="C22" s="19">
        <v>0.5010551456713546</v>
      </c>
      <c r="D22" s="18">
        <v>0.316152179318674</v>
      </c>
      <c r="E22" s="44">
        <f t="shared" si="0"/>
        <v>0.6433446709605787</v>
      </c>
    </row>
    <row r="23" spans="2:5" ht="15">
      <c r="B23" s="20">
        <v>42675</v>
      </c>
      <c r="C23" s="19">
        <v>0.5452125086787613</v>
      </c>
      <c r="D23" s="18">
        <v>0.309411109564249</v>
      </c>
      <c r="E23" s="44">
        <f t="shared" si="0"/>
        <v>0.6072090568925247</v>
      </c>
    </row>
    <row r="24" spans="2:5" ht="15">
      <c r="B24" s="17">
        <v>42705</v>
      </c>
      <c r="C24" s="29">
        <v>0.625565884435631</v>
      </c>
      <c r="D24" s="30">
        <v>0.313106796116505</v>
      </c>
      <c r="E24" s="45">
        <f t="shared" si="0"/>
        <v>0.5614614512884963</v>
      </c>
    </row>
    <row r="25" spans="2:5" ht="15">
      <c r="B25" s="20">
        <v>42736</v>
      </c>
      <c r="C25" s="19">
        <v>0.5175094842267891</v>
      </c>
      <c r="D25" s="66">
        <v>0.315612876166509</v>
      </c>
      <c r="E25" s="44">
        <f t="shared" si="0"/>
        <v>0.5556699153255121</v>
      </c>
    </row>
    <row r="26" spans="2:5" ht="15">
      <c r="B26" s="20">
        <v>42767</v>
      </c>
      <c r="C26" s="19">
        <v>0.6381485593659562</v>
      </c>
      <c r="D26" s="65">
        <v>0.33553509943082</v>
      </c>
      <c r="E26" s="44">
        <f t="shared" si="0"/>
        <v>0.5413439357853004</v>
      </c>
    </row>
    <row r="27" spans="2:5" ht="15">
      <c r="B27" s="20">
        <v>42795</v>
      </c>
      <c r="C27" s="19">
        <v>0.5835494725415942</v>
      </c>
      <c r="D27" s="65">
        <v>0.347339527027027</v>
      </c>
      <c r="E27" s="44">
        <f t="shared" si="0"/>
        <v>0.5741048686609006</v>
      </c>
    </row>
    <row r="28" spans="2:5" ht="15">
      <c r="B28" s="20">
        <v>42826</v>
      </c>
      <c r="C28" s="19">
        <v>0.5963059485714244</v>
      </c>
      <c r="D28" s="65">
        <v>0.354540013378868</v>
      </c>
      <c r="E28" s="44">
        <f t="shared" si="0"/>
        <v>0.5706338660289377</v>
      </c>
    </row>
    <row r="29" spans="2:5" ht="15">
      <c r="B29" s="20">
        <v>42856</v>
      </c>
      <c r="C29" s="19">
        <v>0.6001640103365519</v>
      </c>
      <c r="D29" s="65">
        <v>0.363655753439266</v>
      </c>
      <c r="E29" s="44">
        <f t="shared" si="0"/>
        <v>0.5986087988811646</v>
      </c>
    </row>
    <row r="30" spans="2:5" ht="15">
      <c r="B30" s="20">
        <v>42887</v>
      </c>
      <c r="C30" s="19">
        <v>0.5806378065132707</v>
      </c>
      <c r="D30" s="65">
        <v>0.356941508104299</v>
      </c>
      <c r="E30" s="44">
        <f t="shared" si="0"/>
        <v>0.6049927279832586</v>
      </c>
    </row>
    <row r="31" spans="2:5" ht="15">
      <c r="B31" s="20">
        <v>42917</v>
      </c>
      <c r="C31" s="19">
        <v>0.605132969726573</v>
      </c>
      <c r="D31" s="65">
        <v>0.346007471806152</v>
      </c>
      <c r="E31" s="44">
        <f t="shared" si="0"/>
        <v>0.5972249050562359</v>
      </c>
    </row>
    <row r="32" spans="2:5" ht="15">
      <c r="B32" s="20">
        <v>42948</v>
      </c>
      <c r="C32" s="19">
        <v>0.6171504888630583</v>
      </c>
      <c r="D32" s="67">
        <v>0.347469357352048</v>
      </c>
      <c r="E32" s="44">
        <f t="shared" si="0"/>
        <v>0.5826201940119364</v>
      </c>
    </row>
    <row r="33" spans="2:5" ht="15">
      <c r="B33" s="20">
        <v>42979</v>
      </c>
      <c r="C33" s="19">
        <v>0.580398913839356</v>
      </c>
      <c r="D33" s="67">
        <v>0.338734338667522</v>
      </c>
      <c r="E33" s="44">
        <f t="shared" si="0"/>
        <v>0.5725973602520393</v>
      </c>
    </row>
    <row r="34" spans="2:5" ht="15">
      <c r="B34" s="20">
        <v>43009</v>
      </c>
      <c r="C34" s="19">
        <v>0.5327006119922103</v>
      </c>
      <c r="D34" s="67">
        <v>0.332034661771616</v>
      </c>
      <c r="E34" s="44">
        <f t="shared" si="0"/>
        <v>0.5884920382277221</v>
      </c>
    </row>
    <row r="35" spans="2:5" ht="15">
      <c r="B35" s="20">
        <v>43040</v>
      </c>
      <c r="C35" s="19">
        <v>0.5445237422483087</v>
      </c>
      <c r="D35" s="67">
        <v>0.331004703099659</v>
      </c>
      <c r="E35" s="44">
        <f t="shared" si="0"/>
        <v>0.6043434131442977</v>
      </c>
    </row>
    <row r="36" spans="2:5" ht="15">
      <c r="B36" s="17">
        <v>43070</v>
      </c>
      <c r="C36" s="29">
        <v>0.6944040502558942</v>
      </c>
      <c r="D36" s="68">
        <v>0.330145159009077</v>
      </c>
      <c r="E36" s="45">
        <f t="shared" si="0"/>
        <v>0.5606054415020884</v>
      </c>
    </row>
    <row r="37" spans="2:5" ht="15">
      <c r="B37" s="20">
        <v>43101</v>
      </c>
      <c r="C37" s="19">
        <v>0.6333835769734072</v>
      </c>
      <c r="D37" s="67">
        <v>0.336466050351156</v>
      </c>
      <c r="E37" s="44">
        <f t="shared" si="0"/>
        <v>0.5328258583070159</v>
      </c>
    </row>
    <row r="38" spans="2:5" ht="15">
      <c r="B38" s="20">
        <v>43132</v>
      </c>
      <c r="C38" s="19">
        <v>0.638876313795739</v>
      </c>
      <c r="D38" s="67">
        <v>0.342879762851419</v>
      </c>
      <c r="E38" s="44">
        <f t="shared" si="0"/>
        <v>0.5133012057390434</v>
      </c>
    </row>
    <row r="39" spans="2:5" ht="15">
      <c r="B39" s="20">
        <v>43160</v>
      </c>
      <c r="C39" s="19">
        <v>0.5908328966969671</v>
      </c>
      <c r="D39" s="67">
        <v>0.360618717366492</v>
      </c>
      <c r="E39" s="44">
        <f t="shared" si="0"/>
        <v>0.5581925589350082</v>
      </c>
    </row>
    <row r="40" spans="2:5" ht="15">
      <c r="B40" s="20">
        <v>43191</v>
      </c>
      <c r="C40" s="19">
        <v>0.5731035338609511</v>
      </c>
      <c r="D40" s="67">
        <v>0.357454009643485</v>
      </c>
      <c r="E40" s="44">
        <f t="shared" si="0"/>
        <v>0.5884984412187343</v>
      </c>
    </row>
    <row r="41" spans="2:5" ht="15">
      <c r="B41" s="20">
        <v>43221</v>
      </c>
      <c r="C41" s="19">
        <v>0.572561559149036</v>
      </c>
      <c r="D41" s="67">
        <v>0.339387169504886</v>
      </c>
      <c r="E41" s="44">
        <f t="shared" si="0"/>
        <v>0.6089611982178663</v>
      </c>
    </row>
    <row r="42" spans="2:5" ht="15">
      <c r="B42" s="20">
        <v>43252</v>
      </c>
      <c r="C42" s="19">
        <v>0.5473963986382833</v>
      </c>
      <c r="D42" s="67">
        <v>0.334164696515853</v>
      </c>
      <c r="E42" s="44">
        <f t="shared" si="0"/>
        <v>0.6089594977796667</v>
      </c>
    </row>
    <row r="43" spans="2:5" ht="15">
      <c r="B43" s="20">
        <v>43282</v>
      </c>
      <c r="C43" s="19">
        <v>0.4895842945192842</v>
      </c>
      <c r="D43" s="67">
        <v>0.332593620758983</v>
      </c>
      <c r="E43" s="44">
        <f t="shared" si="0"/>
        <v>0.6251128141170786</v>
      </c>
    </row>
    <row r="44" spans="2:5" ht="15">
      <c r="B44" s="20">
        <v>43313</v>
      </c>
      <c r="C44" s="19">
        <v>0.5129544106111974</v>
      </c>
      <c r="D44" s="65">
        <v>0.318585200791675</v>
      </c>
      <c r="E44" s="44">
        <f t="shared" si="0"/>
        <v>0.6357321126998067</v>
      </c>
    </row>
    <row r="45" spans="2:5" ht="15">
      <c r="B45" s="20">
        <v>43344</v>
      </c>
      <c r="C45" s="19">
        <v>0.4996876166885825</v>
      </c>
      <c r="D45" s="65">
        <v>0.299093287896306</v>
      </c>
      <c r="E45" s="44">
        <f t="shared" si="0"/>
        <v>0.6325758613364383</v>
      </c>
    </row>
    <row r="46" spans="2:5" ht="15">
      <c r="B46" s="20">
        <v>43374</v>
      </c>
      <c r="C46" s="19">
        <v>0.446063197950862</v>
      </c>
      <c r="D46" s="65">
        <v>0.296478744754607</v>
      </c>
      <c r="E46" s="44">
        <f t="shared" si="0"/>
        <v>0.6266908609212071</v>
      </c>
    </row>
    <row r="47" spans="2:5" ht="15">
      <c r="B47" s="20">
        <v>43405</v>
      </c>
      <c r="C47" s="19">
        <v>0.5005219226643522</v>
      </c>
      <c r="D47" s="65">
        <v>0.289823892798967</v>
      </c>
      <c r="E47" s="44">
        <f t="shared" si="0"/>
        <v>0.6121915338738064</v>
      </c>
    </row>
    <row r="48" spans="2:5" ht="15">
      <c r="B48" s="17">
        <v>43435</v>
      </c>
      <c r="C48" s="29">
        <v>0.5492809373669016</v>
      </c>
      <c r="D48" s="30">
        <v>0.293661141118768</v>
      </c>
      <c r="E48" s="45">
        <f t="shared" si="0"/>
        <v>0.5882637512742217</v>
      </c>
    </row>
    <row r="49" spans="2:5" ht="15">
      <c r="B49" s="20">
        <v>43466</v>
      </c>
      <c r="C49" s="19">
        <v>0.5394208460131935</v>
      </c>
      <c r="D49" s="66">
        <v>0.2892815510154</v>
      </c>
      <c r="E49" s="44">
        <f t="shared" si="0"/>
        <v>0.5491779298368492</v>
      </c>
    </row>
    <row r="50" spans="2:5" ht="15">
      <c r="B50" s="20">
        <v>43497</v>
      </c>
      <c r="C50" s="19">
        <v>0.532439956614711</v>
      </c>
      <c r="D50" s="67">
        <v>0.296534805274456</v>
      </c>
      <c r="E50" s="44">
        <f t="shared" si="0"/>
        <v>0.5425049986137805</v>
      </c>
    </row>
    <row r="51" spans="2:5" ht="15">
      <c r="B51" s="20">
        <v>43525</v>
      </c>
      <c r="C51" s="19">
        <v>0.5251545412421896</v>
      </c>
      <c r="D51" s="67">
        <v>0.303184942815117</v>
      </c>
      <c r="E51" s="44">
        <f t="shared" si="0"/>
        <v>0.556664218986544</v>
      </c>
    </row>
    <row r="52" spans="2:5" ht="15">
      <c r="B52" s="20">
        <v>43556</v>
      </c>
      <c r="C52" s="19">
        <v>0.5232062698388275</v>
      </c>
      <c r="D52" s="67">
        <v>0.308471994375439</v>
      </c>
      <c r="E52" s="44">
        <f t="shared" si="0"/>
        <v>0.5745137281207474</v>
      </c>
    </row>
    <row r="53" spans="2:5" ht="15">
      <c r="B53" s="20">
        <v>43586</v>
      </c>
      <c r="C53" s="19">
        <v>0.4712639431111657</v>
      </c>
      <c r="D53" s="67">
        <v>0.302022011773739</v>
      </c>
      <c r="E53" s="44">
        <f t="shared" si="0"/>
        <v>0.6012530043642238</v>
      </c>
    </row>
    <row r="54" spans="2:5" ht="15">
      <c r="B54" s="20">
        <v>43617</v>
      </c>
      <c r="C54" s="19">
        <v>0.52605196078426</v>
      </c>
      <c r="D54" s="67">
        <v>0.309219858156028</v>
      </c>
      <c r="E54" s="44">
        <f t="shared" si="0"/>
        <v>0.6048671174893023</v>
      </c>
    </row>
    <row r="55" spans="2:5" ht="15">
      <c r="B55" s="20">
        <v>43647</v>
      </c>
      <c r="C55" s="19">
        <v>0.5470460517069957</v>
      </c>
      <c r="D55" s="67">
        <v>0.309278350515464</v>
      </c>
      <c r="E55" s="44">
        <f t="shared" si="0"/>
        <v>0.5960521217878333</v>
      </c>
    </row>
    <row r="56" spans="2:5" ht="15">
      <c r="B56" s="20">
        <v>43678</v>
      </c>
      <c r="C56" s="19">
        <v>0.5347580840315839</v>
      </c>
      <c r="D56" s="65">
        <v>0.307782166101129</v>
      </c>
      <c r="E56" s="44">
        <f t="shared" si="0"/>
        <v>0.5760965653430062</v>
      </c>
    </row>
    <row r="57" spans="2:5" ht="15">
      <c r="B57" s="20">
        <v>43709</v>
      </c>
      <c r="C57" s="19">
        <v>0.5406196525282987</v>
      </c>
      <c r="D57" s="65">
        <v>0.306015099070617</v>
      </c>
      <c r="E57" s="44">
        <f t="shared" si="0"/>
        <v>0.5689485215655443</v>
      </c>
    </row>
    <row r="58" spans="2:5" ht="15">
      <c r="B58" s="20">
        <v>43739</v>
      </c>
      <c r="C58" s="19">
        <v>0.5353964755030485</v>
      </c>
      <c r="D58" s="65">
        <v>0.304013297230637</v>
      </c>
      <c r="E58" s="44">
        <f t="shared" si="0"/>
        <v>0.569794671114666</v>
      </c>
    </row>
    <row r="59" spans="2:5" ht="15">
      <c r="B59" s="20">
        <v>43770</v>
      </c>
      <c r="C59" s="19">
        <v>0.5325020253339814</v>
      </c>
      <c r="D59" s="65">
        <v>0.299450038523872</v>
      </c>
      <c r="E59" s="44">
        <f t="shared" si="0"/>
        <v>0.5654138456083462</v>
      </c>
    </row>
    <row r="60" spans="2:5" ht="15">
      <c r="B60" s="17">
        <v>43800</v>
      </c>
      <c r="C60" s="29">
        <v>0.4907530022073579</v>
      </c>
      <c r="D60" s="68">
        <v>0.311347612079287</v>
      </c>
      <c r="E60" s="45">
        <f t="shared" si="0"/>
        <v>0.5869246242966885</v>
      </c>
    </row>
    <row r="61" spans="2:5" ht="15">
      <c r="B61" s="20">
        <v>43831</v>
      </c>
      <c r="C61" s="78">
        <v>0.5270301601055529</v>
      </c>
      <c r="D61" s="82">
        <v>0.320600127686742</v>
      </c>
      <c r="E61" s="44">
        <f t="shared" si="0"/>
        <v>0.6007912516429494</v>
      </c>
    </row>
    <row r="62" spans="2:5" ht="15">
      <c r="B62" s="20">
        <v>43862</v>
      </c>
      <c r="C62" s="19">
        <v>0.5766312211899544</v>
      </c>
      <c r="D62" s="83">
        <v>0.324019556303228</v>
      </c>
      <c r="E62" s="44">
        <f t="shared" si="0"/>
        <v>0.5995726744317464</v>
      </c>
    </row>
    <row r="63" spans="2:5" ht="15">
      <c r="B63" s="20">
        <v>43891</v>
      </c>
      <c r="C63" s="19">
        <v>0.5218534690336522</v>
      </c>
      <c r="D63" s="83">
        <v>0.282075536995593</v>
      </c>
      <c r="E63" s="44">
        <f t="shared" si="0"/>
        <v>0.5700933589120465</v>
      </c>
    </row>
    <row r="64" spans="2:5" ht="15">
      <c r="B64" s="20">
        <v>43922</v>
      </c>
      <c r="C64" s="19">
        <v>0.5168007051383408</v>
      </c>
      <c r="D64" s="83">
        <v>0.286626258901616</v>
      </c>
      <c r="E64" s="44">
        <f t="shared" si="0"/>
        <v>0.5526709736643158</v>
      </c>
    </row>
    <row r="65" spans="2:5" ht="15">
      <c r="B65" s="20">
        <v>43952</v>
      </c>
      <c r="C65" s="19">
        <v>0.5024139869389858</v>
      </c>
      <c r="D65" s="83">
        <v>0.29125028781948</v>
      </c>
      <c r="E65" s="44">
        <f t="shared" si="0"/>
        <v>0.558023392746455</v>
      </c>
    </row>
    <row r="66" spans="2:5" ht="15">
      <c r="B66" s="20">
        <v>43983</v>
      </c>
      <c r="C66" s="19">
        <v>0.5003498774203297</v>
      </c>
      <c r="D66" s="81">
        <v>0.288425403983465</v>
      </c>
      <c r="E66" s="44">
        <f t="shared" si="0"/>
        <v>0.570098808628413</v>
      </c>
    </row>
    <row r="67" spans="2:5" ht="15">
      <c r="B67" s="20">
        <v>44013</v>
      </c>
      <c r="C67" s="19">
        <v>0.4634407417609285</v>
      </c>
      <c r="D67" s="81">
        <v>0.289364900413378</v>
      </c>
      <c r="E67" s="44">
        <f t="shared" si="0"/>
        <v>0.5927144060172544</v>
      </c>
    </row>
    <row r="68" spans="2:5" ht="15">
      <c r="B68" s="20">
        <v>44044</v>
      </c>
      <c r="C68" s="77">
        <v>0.4862605893036123</v>
      </c>
      <c r="D68" s="84">
        <v>0.290220020757714</v>
      </c>
      <c r="E68" s="44">
        <f t="shared" si="0"/>
        <v>0.5986066699406593</v>
      </c>
    </row>
    <row r="69" spans="2:5" ht="15">
      <c r="B69" s="20">
        <v>44075</v>
      </c>
      <c r="C69" s="77">
        <v>0.4878751517985412</v>
      </c>
      <c r="D69" s="84">
        <v>0.302951225710014</v>
      </c>
      <c r="E69" s="44">
        <f t="shared" si="0"/>
        <v>0.6139055260026542</v>
      </c>
    </row>
    <row r="70" spans="2:5" ht="15">
      <c r="B70" s="20">
        <v>44105</v>
      </c>
      <c r="C70" s="77">
        <v>0.4393275451357551</v>
      </c>
      <c r="D70" s="84">
        <v>0.301111806798881</v>
      </c>
      <c r="E70" s="44">
        <f t="shared" si="0"/>
        <v>0.6326892689564254</v>
      </c>
    </row>
    <row r="71" spans="2:5" ht="15">
      <c r="B71" s="20">
        <v>44136</v>
      </c>
      <c r="C71" s="77">
        <v>0.453036567751885</v>
      </c>
      <c r="D71" s="84">
        <v>0.302225194300223</v>
      </c>
      <c r="E71" s="44">
        <f t="shared" si="0"/>
        <v>0.656616754787929</v>
      </c>
    </row>
    <row r="72" spans="2:5" ht="15">
      <c r="B72" s="17">
        <v>44166</v>
      </c>
      <c r="C72" s="29">
        <v>0.5896650505973989</v>
      </c>
      <c r="D72" s="85">
        <v>0.307184324208928</v>
      </c>
      <c r="E72" s="45">
        <f t="shared" si="0"/>
        <v>0.6143747692298523</v>
      </c>
    </row>
    <row r="73" spans="2:5" ht="15">
      <c r="B73" s="20">
        <v>44197</v>
      </c>
      <c r="C73" s="77">
        <v>0.5184862494715072</v>
      </c>
      <c r="D73" s="82">
        <v>0.32000371068926</v>
      </c>
      <c r="E73" s="44">
        <f t="shared" si="0"/>
        <v>0.5953243990396538</v>
      </c>
    </row>
    <row r="74" spans="2:5" ht="15">
      <c r="B74" s="20">
        <v>44228</v>
      </c>
      <c r="C74" s="77">
        <v>0.560526979469597</v>
      </c>
      <c r="D74" s="83">
        <v>0.326541567397363</v>
      </c>
      <c r="E74" s="44">
        <f t="shared" si="0"/>
        <v>0.5715479214838937</v>
      </c>
    </row>
    <row r="75" spans="2:5" ht="15">
      <c r="B75" s="20">
        <v>44256</v>
      </c>
      <c r="C75" s="77">
        <v>0.5258330205201482</v>
      </c>
      <c r="D75" s="83">
        <v>0.319983705600813</v>
      </c>
      <c r="E75" s="44">
        <f t="shared" si="0"/>
        <v>0.6022564367221473</v>
      </c>
    </row>
    <row r="76" spans="2:5" ht="15">
      <c r="B76" s="20">
        <v>44287</v>
      </c>
      <c r="C76" s="77">
        <v>0.5501149847275445</v>
      </c>
      <c r="D76" s="83">
        <v>0.342017425507454</v>
      </c>
      <c r="E76" s="44">
        <f t="shared" si="0"/>
        <v>0.6040683223009403</v>
      </c>
    </row>
    <row r="77" spans="2:5" ht="15">
      <c r="B77" s="20">
        <v>44317</v>
      </c>
      <c r="C77" s="77">
        <v>0.5389348164291617</v>
      </c>
      <c r="D77" s="83">
        <v>0.354020630799461</v>
      </c>
      <c r="E77" s="44">
        <f t="shared" si="0"/>
        <v>0.6291612916240671</v>
      </c>
    </row>
    <row r="78" spans="2:5" ht="15">
      <c r="B78" s="20">
        <v>44348</v>
      </c>
      <c r="C78" s="77">
        <v>0.5603629254516149</v>
      </c>
      <c r="D78" s="83">
        <v>0.355185858607778</v>
      </c>
      <c r="E78" s="44">
        <f t="shared" si="0"/>
        <v>0.6373322443536128</v>
      </c>
    </row>
    <row r="79" spans="2:5" ht="15">
      <c r="B79" s="20">
        <v>44378</v>
      </c>
      <c r="C79" s="77">
        <v>0.5575818740732057</v>
      </c>
      <c r="D79" s="83">
        <v>0.360767099291494</v>
      </c>
      <c r="E79" s="44">
        <f t="shared" si="0"/>
        <v>0.645776300460232</v>
      </c>
    </row>
    <row r="80" spans="2:5" ht="15">
      <c r="B80" s="20">
        <v>44409</v>
      </c>
      <c r="C80" s="77">
        <v>0.5787702353841041</v>
      </c>
      <c r="D80" s="83">
        <v>0.366413742043503</v>
      </c>
      <c r="E80" s="44">
        <f aca="true" t="shared" si="1" ref="E80:E89">AVERAGE(D78:D80)/AVERAGE(C78:C80)</f>
        <v>0.6379189655738942</v>
      </c>
    </row>
    <row r="81" spans="2:5" ht="15">
      <c r="B81" s="20">
        <v>44440</v>
      </c>
      <c r="C81" s="77">
        <v>0.559893396804091</v>
      </c>
      <c r="D81" s="83">
        <v>0.366695455692413</v>
      </c>
      <c r="E81" s="44">
        <f t="shared" si="1"/>
        <v>0.6448808813285295</v>
      </c>
    </row>
    <row r="82" spans="2:5" ht="15">
      <c r="B82" s="20">
        <v>44470</v>
      </c>
      <c r="C82" s="77">
        <v>0.5466972823273573</v>
      </c>
      <c r="D82" s="83">
        <v>0.34832433483889</v>
      </c>
      <c r="E82" s="44">
        <f t="shared" si="1"/>
        <v>0.6416628766341471</v>
      </c>
    </row>
    <row r="83" spans="2:5" ht="15">
      <c r="B83" s="20">
        <v>44501</v>
      </c>
      <c r="C83" s="77">
        <v>0.5532265897884049</v>
      </c>
      <c r="D83" s="83">
        <v>0.354965323488248</v>
      </c>
      <c r="E83" s="44">
        <f t="shared" si="1"/>
        <v>0.644640307132036</v>
      </c>
    </row>
    <row r="84" spans="2:5" ht="15">
      <c r="B84" s="17">
        <v>44531</v>
      </c>
      <c r="C84" s="29">
        <v>0.5910487273877245</v>
      </c>
      <c r="D84" s="68">
        <v>0.355638251529683</v>
      </c>
      <c r="E84" s="45">
        <f t="shared" si="1"/>
        <v>0.6262241683678077</v>
      </c>
    </row>
    <row r="85" spans="2:5" ht="15">
      <c r="B85" s="20">
        <v>44562</v>
      </c>
      <c r="C85" s="77">
        <v>0.6215815263796521</v>
      </c>
      <c r="D85" s="88">
        <v>0.3574076154105358</v>
      </c>
      <c r="E85" s="44">
        <f t="shared" si="1"/>
        <v>0.6048118760736504</v>
      </c>
    </row>
    <row r="86" spans="2:5" ht="15">
      <c r="B86" s="20">
        <v>44593</v>
      </c>
      <c r="C86" s="77">
        <v>0.580079372477507</v>
      </c>
      <c r="D86" s="87">
        <v>0.398880825798312</v>
      </c>
      <c r="E86" s="44">
        <f t="shared" si="1"/>
        <v>0.6202491895286123</v>
      </c>
    </row>
    <row r="87" spans="2:5" ht="15">
      <c r="B87" s="20">
        <v>44621</v>
      </c>
      <c r="C87" s="77">
        <v>0.6055440160313379</v>
      </c>
      <c r="D87" s="87">
        <v>0.421534089637421</v>
      </c>
      <c r="E87" s="44">
        <f t="shared" si="1"/>
        <v>0.6517371224164358</v>
      </c>
    </row>
    <row r="88" spans="2:5" ht="15">
      <c r="B88" s="89">
        <v>44652</v>
      </c>
      <c r="C88" s="77">
        <v>0.6663188479873977</v>
      </c>
      <c r="D88" s="87">
        <v>0.435383103635534</v>
      </c>
      <c r="E88" s="44">
        <f t="shared" si="1"/>
        <v>0.6780978338974316</v>
      </c>
    </row>
    <row r="89" spans="2:5" ht="15">
      <c r="B89" s="89">
        <v>44682</v>
      </c>
      <c r="C89" s="77">
        <v>0.6582583576243035</v>
      </c>
      <c r="D89" s="87">
        <v>0.436158227776595</v>
      </c>
      <c r="E89" s="44">
        <f t="shared" si="1"/>
        <v>0.6699451861105407</v>
      </c>
    </row>
    <row r="90" spans="2:5" ht="15">
      <c r="B90" s="89">
        <v>44713</v>
      </c>
      <c r="C90" s="77">
        <v>0.73</v>
      </c>
      <c r="D90" s="87">
        <v>0.436158227776595</v>
      </c>
      <c r="E90" s="44">
        <v>0.64</v>
      </c>
    </row>
    <row r="91" spans="2:5" ht="15">
      <c r="B91" s="89">
        <v>44743</v>
      </c>
      <c r="C91" s="77">
        <v>0.66</v>
      </c>
      <c r="D91" s="87">
        <v>0.4241866049591492</v>
      </c>
      <c r="E91" s="44">
        <v>0.64</v>
      </c>
    </row>
    <row r="92" spans="2:5" ht="15">
      <c r="B92" s="89">
        <v>44774</v>
      </c>
      <c r="C92" s="77">
        <v>0.65</v>
      </c>
      <c r="D92" s="87">
        <v>0.42444517105665164</v>
      </c>
      <c r="E92" s="44">
        <v>0.64</v>
      </c>
    </row>
    <row r="93" spans="2:5" ht="15">
      <c r="B93" s="89">
        <v>44805</v>
      </c>
      <c r="C93" s="77">
        <v>0.66</v>
      </c>
      <c r="D93" s="87">
        <v>0.4164782575956765</v>
      </c>
      <c r="E93" s="44">
        <v>0.64</v>
      </c>
    </row>
    <row r="94" spans="2:5" ht="15">
      <c r="B94" s="89">
        <v>44835</v>
      </c>
      <c r="C94" s="77">
        <v>0.71</v>
      </c>
      <c r="D94" s="87">
        <v>0.4072924013991617</v>
      </c>
      <c r="E94" s="44">
        <v>0.62</v>
      </c>
    </row>
    <row r="95" spans="2:5" ht="15">
      <c r="B95" s="89">
        <v>44866</v>
      </c>
      <c r="C95" s="77">
        <v>0.69</v>
      </c>
      <c r="D95" s="87">
        <v>0.4140217400407053</v>
      </c>
      <c r="E95" s="44">
        <v>0.6</v>
      </c>
    </row>
    <row r="96" spans="2:5" ht="15">
      <c r="B96" s="89">
        <v>44896</v>
      </c>
      <c r="C96" s="77">
        <v>0.73</v>
      </c>
      <c r="D96" s="87">
        <v>0.41538679730431444</v>
      </c>
      <c r="E96" s="44">
        <v>0.58</v>
      </c>
    </row>
    <row r="97" spans="2:18" s="1" customFormat="1" ht="15">
      <c r="B97" s="95">
        <v>44927</v>
      </c>
      <c r="C97" s="98">
        <v>0.68</v>
      </c>
      <c r="D97" s="99">
        <v>0.41538679730431444</v>
      </c>
      <c r="E97" s="100">
        <v>0.61</v>
      </c>
      <c r="G97" s="2"/>
      <c r="H97" s="2"/>
      <c r="I97" s="2"/>
      <c r="J97" s="2"/>
      <c r="K97" s="2"/>
      <c r="L97" s="2"/>
      <c r="M97" s="2"/>
      <c r="R97" s="8"/>
    </row>
    <row r="98" spans="2:18" s="1" customFormat="1" ht="15">
      <c r="B98" s="96">
        <v>44958</v>
      </c>
      <c r="C98" s="101">
        <v>0.71</v>
      </c>
      <c r="D98" s="87">
        <v>0.43</v>
      </c>
      <c r="E98" s="102">
        <v>0.6</v>
      </c>
      <c r="G98" s="2"/>
      <c r="H98" s="2"/>
      <c r="I98" s="2"/>
      <c r="J98" s="2"/>
      <c r="K98" s="2"/>
      <c r="L98" s="2"/>
      <c r="M98" s="2"/>
      <c r="R98" s="8"/>
    </row>
    <row r="99" spans="2:18" s="61" customFormat="1" ht="15">
      <c r="B99" s="96">
        <v>44986</v>
      </c>
      <c r="C99" s="101">
        <v>0.69</v>
      </c>
      <c r="D99" s="87">
        <v>0.43</v>
      </c>
      <c r="E99" s="102">
        <v>0.62</v>
      </c>
      <c r="G99" s="2"/>
      <c r="H99" s="2"/>
      <c r="I99" s="2"/>
      <c r="J99" s="2"/>
      <c r="K99" s="2"/>
      <c r="L99" s="2"/>
      <c r="M99" s="2"/>
      <c r="R99" s="8"/>
    </row>
    <row r="100" spans="2:18" s="61" customFormat="1" ht="15">
      <c r="B100" s="96">
        <v>45017</v>
      </c>
      <c r="C100" s="101">
        <v>0.65</v>
      </c>
      <c r="D100" s="87">
        <v>0.45</v>
      </c>
      <c r="E100" s="102">
        <v>0.64</v>
      </c>
      <c r="G100" s="2"/>
      <c r="H100" s="2"/>
      <c r="I100" s="2"/>
      <c r="J100" s="2"/>
      <c r="K100" s="2"/>
      <c r="L100" s="2"/>
      <c r="M100" s="2"/>
      <c r="R100" s="8"/>
    </row>
    <row r="101" spans="2:18" s="61" customFormat="1" ht="15">
      <c r="B101" s="96">
        <v>45047</v>
      </c>
      <c r="C101" s="101">
        <v>0.66</v>
      </c>
      <c r="D101" s="87">
        <v>0.45</v>
      </c>
      <c r="E101" s="102">
        <v>0.67</v>
      </c>
      <c r="G101" s="2"/>
      <c r="H101" s="2"/>
      <c r="I101" s="2"/>
      <c r="J101" s="2"/>
      <c r="K101" s="2"/>
      <c r="L101" s="2"/>
      <c r="M101" s="2"/>
      <c r="R101" s="8"/>
    </row>
    <row r="102" spans="2:18" s="61" customFormat="1" ht="15">
      <c r="B102" s="96">
        <v>45078</v>
      </c>
      <c r="C102" s="101">
        <v>0.67</v>
      </c>
      <c r="D102" s="87">
        <v>0.45</v>
      </c>
      <c r="E102" s="102">
        <v>0.69</v>
      </c>
      <c r="G102" s="2"/>
      <c r="H102" s="2"/>
      <c r="I102" s="2"/>
      <c r="J102" s="2"/>
      <c r="K102" s="2"/>
      <c r="L102" s="2"/>
      <c r="M102" s="2"/>
      <c r="R102" s="8"/>
    </row>
    <row r="103" spans="2:18" s="61" customFormat="1" ht="15">
      <c r="B103" s="96">
        <v>45108</v>
      </c>
      <c r="C103" s="101">
        <v>0.68</v>
      </c>
      <c r="D103" s="87">
        <v>0.46</v>
      </c>
      <c r="E103" s="102">
        <v>0.68</v>
      </c>
      <c r="G103" s="2"/>
      <c r="H103" s="2"/>
      <c r="I103" s="2"/>
      <c r="J103" s="2"/>
      <c r="K103" s="2"/>
      <c r="L103" s="2"/>
      <c r="M103" s="2"/>
      <c r="R103" s="8"/>
    </row>
    <row r="104" spans="2:18" s="61" customFormat="1" ht="15">
      <c r="B104" s="96">
        <v>45139</v>
      </c>
      <c r="C104" s="101">
        <v>0.64</v>
      </c>
      <c r="D104" s="87">
        <v>0.38</v>
      </c>
      <c r="E104" s="102">
        <v>0.65</v>
      </c>
      <c r="G104" s="2"/>
      <c r="H104" s="2"/>
      <c r="I104" s="2"/>
      <c r="J104" s="2"/>
      <c r="K104" s="2"/>
      <c r="L104" s="2"/>
      <c r="M104" s="2"/>
      <c r="R104" s="8"/>
    </row>
    <row r="105" spans="2:18" s="61" customFormat="1" ht="15">
      <c r="B105" s="96">
        <v>45170</v>
      </c>
      <c r="C105" s="77">
        <v>0.63</v>
      </c>
      <c r="D105" s="87">
        <v>0.37</v>
      </c>
      <c r="E105" s="102">
        <v>0.62</v>
      </c>
      <c r="G105" s="2"/>
      <c r="H105" s="2"/>
      <c r="I105" s="2"/>
      <c r="J105" s="2"/>
      <c r="K105" s="2"/>
      <c r="L105" s="2"/>
      <c r="M105" s="2"/>
      <c r="R105" s="8"/>
    </row>
    <row r="106" spans="2:18" s="61" customFormat="1" ht="15">
      <c r="B106" s="96">
        <v>45200</v>
      </c>
      <c r="C106" s="77">
        <v>0.6504930880701987</v>
      </c>
      <c r="D106" s="87">
        <v>0.364499655022149</v>
      </c>
      <c r="E106" s="102">
        <v>0.58</v>
      </c>
      <c r="G106" s="2"/>
      <c r="H106" s="2"/>
      <c r="I106" s="2"/>
      <c r="J106" s="2"/>
      <c r="K106" s="2"/>
      <c r="L106" s="2"/>
      <c r="M106" s="2"/>
      <c r="R106" s="8"/>
    </row>
    <row r="107" spans="2:18" s="61" customFormat="1" ht="15">
      <c r="B107" s="96">
        <v>45231</v>
      </c>
      <c r="C107" s="77">
        <v>0.596367919766566</v>
      </c>
      <c r="D107" s="87">
        <v>0.360389731107967</v>
      </c>
      <c r="E107" s="102">
        <v>0.5867202991794317</v>
      </c>
      <c r="G107" s="2"/>
      <c r="H107" s="2"/>
      <c r="I107" s="2"/>
      <c r="J107" s="2"/>
      <c r="K107" s="2"/>
      <c r="L107" s="2"/>
      <c r="M107" s="2"/>
      <c r="R107" s="8"/>
    </row>
    <row r="108" spans="2:18" s="61" customFormat="1" ht="15">
      <c r="B108" s="97">
        <v>45261</v>
      </c>
      <c r="C108" s="29">
        <v>0.6727976985975404</v>
      </c>
      <c r="D108" s="105">
        <v>0.357605179761056</v>
      </c>
      <c r="E108" s="103">
        <v>0.565447831298679</v>
      </c>
      <c r="G108" s="2"/>
      <c r="H108" s="2"/>
      <c r="I108" s="2"/>
      <c r="J108" s="2"/>
      <c r="K108" s="2"/>
      <c r="L108" s="2"/>
      <c r="M108" s="2"/>
      <c r="R108" s="8"/>
    </row>
    <row r="109" spans="2:18" s="61" customFormat="1" ht="15">
      <c r="B109" s="109">
        <v>45292</v>
      </c>
      <c r="C109" s="108">
        <v>0.6204698835663252</v>
      </c>
      <c r="D109" s="99">
        <v>0.361520274605495</v>
      </c>
      <c r="E109" s="100">
        <v>0.556053104774595</v>
      </c>
      <c r="G109" s="2"/>
      <c r="H109" s="2"/>
      <c r="I109" s="2"/>
      <c r="J109" s="2"/>
      <c r="K109" s="2"/>
      <c r="L109" s="2"/>
      <c r="M109" s="2"/>
      <c r="R109" s="8"/>
    </row>
    <row r="110" spans="2:18" s="61" customFormat="1" ht="15">
      <c r="B110" s="112">
        <v>45323</v>
      </c>
      <c r="C110" s="77">
        <v>0.6460308302891383</v>
      </c>
      <c r="D110" s="87">
        <v>0.384594896182828</v>
      </c>
      <c r="E110" s="113">
        <v>0.569133839053316</v>
      </c>
      <c r="G110" s="2"/>
      <c r="H110" s="2"/>
      <c r="I110" s="2"/>
      <c r="J110" s="2"/>
      <c r="K110" s="2"/>
      <c r="L110" s="2"/>
      <c r="M110" s="2"/>
      <c r="R110" s="8"/>
    </row>
    <row r="111" spans="2:18" s="61" customFormat="1" ht="15">
      <c r="B111" s="112">
        <v>45352</v>
      </c>
      <c r="C111" s="77">
        <v>0.6618989794197235</v>
      </c>
      <c r="D111" s="87">
        <v>0.408900648392083</v>
      </c>
      <c r="E111" s="113">
        <v>0.5989504267233788</v>
      </c>
      <c r="G111" s="2"/>
      <c r="H111" s="2"/>
      <c r="I111" s="2"/>
      <c r="J111" s="2"/>
      <c r="K111" s="2"/>
      <c r="L111" s="2"/>
      <c r="M111" s="2"/>
      <c r="R111" s="8"/>
    </row>
    <row r="112" spans="2:18" s="61" customFormat="1" ht="15">
      <c r="B112" s="110">
        <v>45383</v>
      </c>
      <c r="C112" s="29">
        <v>0.659170590134651</v>
      </c>
      <c r="D112" s="105">
        <v>0.4122695384242363</v>
      </c>
      <c r="E112" s="111">
        <v>0.6129657047983258</v>
      </c>
      <c r="G112" s="2"/>
      <c r="H112" s="2"/>
      <c r="I112" s="2"/>
      <c r="J112" s="2"/>
      <c r="K112" s="2"/>
      <c r="L112" s="2"/>
      <c r="M112" s="2"/>
      <c r="R112" s="8"/>
    </row>
    <row r="113" ht="15">
      <c r="B113" s="27" t="s">
        <v>16</v>
      </c>
    </row>
    <row r="114" spans="2:3" ht="15">
      <c r="B114" s="36" t="s">
        <v>24</v>
      </c>
      <c r="C114" s="47"/>
    </row>
    <row r="115" spans="2:5" ht="15">
      <c r="B115" s="28" t="s">
        <v>23</v>
      </c>
      <c r="C115" s="47"/>
      <c r="D115" s="47"/>
      <c r="E115" s="47"/>
    </row>
    <row r="117" ht="15">
      <c r="B117" s="46" t="s">
        <v>30</v>
      </c>
    </row>
    <row r="118" ht="15">
      <c r="B118" s="48" t="s">
        <v>31</v>
      </c>
    </row>
  </sheetData>
  <sheetProtection/>
  <mergeCells count="1">
    <mergeCell ref="C10:D10"/>
  </mergeCells>
  <hyperlinks>
    <hyperlink ref="E10" location="Promedio!A1" display="Volver a hoja principal"/>
    <hyperlink ref="E11" location="'Metodología de cálculo'!A1" display="Acceder a la metodología"/>
  </hyperlinks>
  <printOptions/>
  <pageMargins left="0.7" right="0.7" top="0.75" bottom="0.75" header="0.3" footer="0.3"/>
  <pageSetup horizontalDpi="600" verticalDpi="600" orientation="portrait" paperSize="9" r:id="rId2"/>
  <ignoredErrors>
    <ignoredError sqref="E15:E8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0:E39"/>
  <sheetViews>
    <sheetView showGridLines="0" zoomScalePageLayoutView="0" workbookViewId="0" topLeftCell="A16">
      <selection activeCell="F16" sqref="F16"/>
    </sheetView>
  </sheetViews>
  <sheetFormatPr defaultColWidth="9.140625" defaultRowHeight="15"/>
  <cols>
    <col min="1" max="1" width="7.7109375" style="1" customWidth="1"/>
    <col min="2" max="2" width="32.8515625" style="1" customWidth="1"/>
    <col min="3" max="3" width="20.7109375" style="1" customWidth="1"/>
    <col min="4" max="4" width="23.00390625" style="1" customWidth="1"/>
    <col min="5" max="5" width="23.140625" style="1" customWidth="1"/>
    <col min="6" max="6" width="24.421875" style="1" customWidth="1"/>
    <col min="7" max="16384" width="9.140625" style="1" customWidth="1"/>
  </cols>
  <sheetData>
    <row r="1" ht="15"/>
    <row r="2" ht="15"/>
    <row r="3" ht="15"/>
    <row r="4" ht="15"/>
    <row r="5" ht="15"/>
    <row r="6" ht="15"/>
    <row r="7" ht="15"/>
    <row r="8" ht="15"/>
    <row r="10" spans="3:5" s="37" customFormat="1" ht="15" customHeight="1">
      <c r="C10" s="62" t="s">
        <v>25</v>
      </c>
      <c r="E10" s="25" t="s">
        <v>56</v>
      </c>
    </row>
    <row r="11" s="37" customFormat="1" ht="15"/>
    <row r="12" s="37" customFormat="1" ht="15">
      <c r="B12" s="61" t="s">
        <v>52</v>
      </c>
    </row>
    <row r="13" s="37" customFormat="1" ht="15">
      <c r="B13" s="61" t="s">
        <v>53</v>
      </c>
    </row>
    <row r="14" s="37" customFormat="1" ht="15">
      <c r="B14" s="61"/>
    </row>
    <row r="15" s="37" customFormat="1" ht="15.75" thickBot="1">
      <c r="B15" s="61" t="s">
        <v>49</v>
      </c>
    </row>
    <row r="16" spans="2:4" ht="15">
      <c r="B16" s="54" t="s">
        <v>48</v>
      </c>
      <c r="C16" s="55" t="s">
        <v>32</v>
      </c>
      <c r="D16" s="56" t="s">
        <v>33</v>
      </c>
    </row>
    <row r="17" spans="2:4" ht="15">
      <c r="B17" s="57" t="s">
        <v>34</v>
      </c>
      <c r="C17" s="53" t="s">
        <v>35</v>
      </c>
      <c r="D17" s="58" t="s">
        <v>35</v>
      </c>
    </row>
    <row r="18" spans="2:4" ht="15">
      <c r="B18" s="57" t="s">
        <v>36</v>
      </c>
      <c r="C18" s="53" t="s">
        <v>35</v>
      </c>
      <c r="D18" s="58" t="s">
        <v>35</v>
      </c>
    </row>
    <row r="19" spans="2:4" ht="15">
      <c r="B19" s="57" t="s">
        <v>26</v>
      </c>
      <c r="C19" s="53" t="s">
        <v>35</v>
      </c>
      <c r="D19" s="58" t="s">
        <v>35</v>
      </c>
    </row>
    <row r="20" spans="2:4" ht="15">
      <c r="B20" s="57" t="s">
        <v>37</v>
      </c>
      <c r="C20" s="53" t="s">
        <v>35</v>
      </c>
      <c r="D20" s="58" t="s">
        <v>35</v>
      </c>
    </row>
    <row r="21" spans="2:4" ht="15">
      <c r="B21" s="57" t="s">
        <v>38</v>
      </c>
      <c r="C21" s="53" t="s">
        <v>35</v>
      </c>
      <c r="D21" s="58" t="s">
        <v>35</v>
      </c>
    </row>
    <row r="22" spans="2:4" ht="15">
      <c r="B22" s="57" t="s">
        <v>39</v>
      </c>
      <c r="C22" s="53" t="s">
        <v>35</v>
      </c>
      <c r="D22" s="58" t="s">
        <v>35</v>
      </c>
    </row>
    <row r="23" spans="2:4" ht="15">
      <c r="B23" s="57" t="s">
        <v>40</v>
      </c>
      <c r="C23" s="53"/>
      <c r="D23" s="58" t="s">
        <v>35</v>
      </c>
    </row>
    <row r="24" spans="2:4" ht="15">
      <c r="B24" s="57" t="s">
        <v>41</v>
      </c>
      <c r="C24" s="53" t="s">
        <v>35</v>
      </c>
      <c r="D24" s="58" t="s">
        <v>35</v>
      </c>
    </row>
    <row r="25" spans="2:4" ht="15">
      <c r="B25" s="57" t="s">
        <v>42</v>
      </c>
      <c r="C25" s="53" t="s">
        <v>35</v>
      </c>
      <c r="D25" s="58" t="s">
        <v>35</v>
      </c>
    </row>
    <row r="26" spans="2:4" ht="15">
      <c r="B26" s="57" t="s">
        <v>43</v>
      </c>
      <c r="C26" s="53" t="s">
        <v>35</v>
      </c>
      <c r="D26" s="58" t="s">
        <v>35</v>
      </c>
    </row>
    <row r="27" spans="2:4" ht="15">
      <c r="B27" s="57" t="s">
        <v>44</v>
      </c>
      <c r="C27" s="53" t="s">
        <v>35</v>
      </c>
      <c r="D27" s="58" t="s">
        <v>35</v>
      </c>
    </row>
    <row r="28" spans="2:4" ht="15">
      <c r="B28" s="57" t="s">
        <v>45</v>
      </c>
      <c r="C28" s="53" t="s">
        <v>35</v>
      </c>
      <c r="D28" s="58" t="s">
        <v>35</v>
      </c>
    </row>
    <row r="29" spans="2:4" ht="15">
      <c r="B29" s="57" t="s">
        <v>27</v>
      </c>
      <c r="C29" s="53" t="s">
        <v>35</v>
      </c>
      <c r="D29" s="58"/>
    </row>
    <row r="30" spans="2:4" ht="15">
      <c r="B30" s="57" t="s">
        <v>46</v>
      </c>
      <c r="C30" s="53" t="s">
        <v>35</v>
      </c>
      <c r="D30" s="58"/>
    </row>
    <row r="31" spans="2:4" ht="15.75" thickBot="1">
      <c r="B31" s="59" t="s">
        <v>47</v>
      </c>
      <c r="C31" s="60" t="s">
        <v>35</v>
      </c>
      <c r="D31" s="50"/>
    </row>
    <row r="32" s="37" customFormat="1" ht="15"/>
    <row r="33" ht="15">
      <c r="B33" s="1" t="s">
        <v>50</v>
      </c>
    </row>
    <row r="35" ht="15">
      <c r="B35" s="1" t="s">
        <v>28</v>
      </c>
    </row>
    <row r="37" spans="2:4" ht="15">
      <c r="B37" s="51" t="s">
        <v>51</v>
      </c>
      <c r="C37" s="51"/>
      <c r="D37" s="51"/>
    </row>
    <row r="38" spans="2:4" ht="15">
      <c r="B38" s="51"/>
      <c r="C38" s="51"/>
      <c r="D38" s="51"/>
    </row>
    <row r="39" spans="2:4" ht="15">
      <c r="B39" s="52"/>
      <c r="C39" s="51"/>
      <c r="D39" s="51"/>
    </row>
  </sheetData>
  <sheetProtection/>
  <hyperlinks>
    <hyperlink ref="B16" location="_ftn1" display="_ftn1"/>
    <hyperlink ref="E10" location="Promedio!A1" display="Volver a hoja principal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dcterms:created xsi:type="dcterms:W3CDTF">2010-09-02T13:43:10Z</dcterms:created>
  <dcterms:modified xsi:type="dcterms:W3CDTF">2024-06-17T19:50:29Z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Natalia Di Candia</vt:lpwstr>
  </property>
  <property fmtid="{D5CDD505-2E9C-101B-9397-08002B2CF9AE}" pid="3" name="Order">
    <vt:lpwstr>6971800.00000000</vt:lpwstr>
  </property>
  <property fmtid="{D5CDD505-2E9C-101B-9397-08002B2CF9AE}" pid="4" name="display_urn:schemas-microsoft-com:office:office#Author">
    <vt:lpwstr>Natalia Di Candia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