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99" documentId="8_{83A9B014-8A9E-4623-8BB1-DDE8943A390E}" xr6:coauthVersionLast="47" xr6:coauthVersionMax="47" xr10:uidLastSave="{F235A4B6-EDC2-499C-846F-8FA784BB0B70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3" l="1"/>
  <c r="F54" i="5" l="1"/>
  <c r="F32" i="5"/>
  <c r="P75" i="3"/>
  <c r="P76" i="3"/>
  <c r="O75" i="3"/>
  <c r="O76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4" i="3"/>
  <c r="O52" i="3"/>
  <c r="P52" i="3"/>
  <c r="O30" i="3"/>
  <c r="P30" i="3"/>
  <c r="H29" i="5"/>
  <c r="H51" i="5"/>
  <c r="F29" i="5"/>
  <c r="F51" i="5"/>
  <c r="D29" i="5"/>
  <c r="J28" i="5"/>
  <c r="L28" i="5"/>
  <c r="L50" i="5"/>
  <c r="J50" i="5"/>
  <c r="O73" i="3"/>
  <c r="O51" i="3"/>
  <c r="O29" i="3"/>
  <c r="H50" i="5"/>
  <c r="H28" i="5"/>
  <c r="F50" i="5"/>
  <c r="F28" i="5"/>
  <c r="D28" i="5"/>
  <c r="O28" i="3"/>
  <c r="P29" i="3"/>
  <c r="O50" i="3"/>
  <c r="P51" i="3"/>
  <c r="O27" i="3"/>
  <c r="P71" i="3"/>
  <c r="O49" i="3"/>
  <c r="O26" i="3"/>
  <c r="O48" i="3"/>
  <c r="P48" i="3"/>
  <c r="O25" i="3"/>
  <c r="P26" i="3"/>
  <c r="O47" i="3"/>
  <c r="O24" i="3"/>
  <c r="P24" i="3"/>
  <c r="O46" i="3"/>
  <c r="O23" i="3"/>
  <c r="P23" i="3"/>
  <c r="O45" i="3"/>
  <c r="P45" i="3"/>
  <c r="O22" i="3"/>
  <c r="O44" i="3"/>
  <c r="O21" i="3"/>
  <c r="P21" i="3"/>
  <c r="O43" i="3"/>
  <c r="P43" i="3"/>
  <c r="O20" i="3"/>
  <c r="P64" i="3"/>
  <c r="O42" i="3"/>
  <c r="O19" i="3"/>
  <c r="O41" i="3"/>
  <c r="P41" i="3"/>
  <c r="O18" i="3"/>
  <c r="O40" i="3"/>
  <c r="P40" i="3"/>
  <c r="O17" i="3"/>
  <c r="P61" i="3"/>
  <c r="O16" i="3"/>
  <c r="O38" i="3"/>
  <c r="O72" i="3"/>
  <c r="L27" i="5"/>
  <c r="J27" i="5"/>
  <c r="J49" i="5"/>
  <c r="L49" i="5"/>
  <c r="H27" i="5"/>
  <c r="H49" i="5"/>
  <c r="F27" i="5"/>
  <c r="F49" i="5"/>
  <c r="D49" i="5"/>
  <c r="D27" i="5"/>
  <c r="O60" i="3"/>
  <c r="O61" i="3"/>
  <c r="O62" i="3"/>
  <c r="O63" i="3"/>
  <c r="O64" i="3"/>
  <c r="O65" i="3"/>
  <c r="O66" i="3"/>
  <c r="O67" i="3"/>
  <c r="O68" i="3"/>
  <c r="O69" i="3"/>
  <c r="O71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3"/>
  <c r="O39" i="3"/>
  <c r="P20" i="3"/>
  <c r="P70" i="3"/>
  <c r="P74" i="3"/>
  <c r="P62" i="3"/>
  <c r="P39" i="3"/>
  <c r="P18" i="3"/>
  <c r="P66" i="3"/>
  <c r="P22" i="3"/>
  <c r="P69" i="3"/>
  <c r="P47" i="3"/>
  <c r="P60" i="3"/>
  <c r="P73" i="3"/>
  <c r="P25" i="3"/>
  <c r="P19" i="3"/>
  <c r="P49" i="3"/>
  <c r="P42" i="3"/>
  <c r="P72" i="3"/>
  <c r="P44" i="3"/>
  <c r="P27" i="3"/>
  <c r="P17" i="3"/>
  <c r="P65" i="3"/>
  <c r="P63" i="3"/>
  <c r="P46" i="3"/>
  <c r="P68" i="3"/>
  <c r="P28" i="3"/>
  <c r="P50" i="3"/>
  <c r="P67" i="3"/>
</calcChain>
</file>

<file path=xl/sharedStrings.xml><?xml version="1.0" encoding="utf-8"?>
<sst xmlns="http://schemas.openxmlformats.org/spreadsheetml/2006/main" count="685" uniqueCount="72">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</sst>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65" fontId="3" fillId="0" borderId="26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2"/>
  <sheetViews>
    <sheetView showGridLines="0" tabSelected="1" zoomScaleNormal="100" workbookViewId="0">
      <selection activeCell="O10" sqref="O10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3" t="s">
        <v>15</v>
      </c>
      <c r="H11" s="114"/>
      <c r="I11" s="114"/>
      <c r="J11" s="115"/>
      <c r="K11" s="29" t="s">
        <v>20</v>
      </c>
    </row>
    <row r="12" spans="2:16" ht="15.75" thickBot="1" x14ac:dyDescent="0.3"/>
    <row r="13" spans="2:16" ht="16.5" thickBot="1" x14ac:dyDescent="0.3">
      <c r="B13"/>
      <c r="G13" s="110" t="s">
        <v>59</v>
      </c>
      <c r="H13" s="111"/>
      <c r="I13" s="111"/>
      <c r="J13" s="112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2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2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ht="15.75" thickBot="1" x14ac:dyDescent="0.3">
      <c r="B33" s="93">
        <v>2024</v>
      </c>
      <c r="C33" s="55">
        <v>12450784.049999999</v>
      </c>
      <c r="D33" s="96">
        <v>10123268.699999999</v>
      </c>
      <c r="E33" s="17">
        <v>7659097.5199999996</v>
      </c>
      <c r="F33" s="17">
        <v>12825778.850000003</v>
      </c>
      <c r="G33" s="97">
        <v>9910553.1900000032</v>
      </c>
      <c r="H33" s="17">
        <v>5165947.4600000009</v>
      </c>
      <c r="I33" s="17">
        <v>7022021.3000000007</v>
      </c>
      <c r="J33" s="17">
        <v>7655664.9999999991</v>
      </c>
      <c r="K33" s="17">
        <v>8392927.3000000007</v>
      </c>
      <c r="L33" s="17"/>
      <c r="M33" s="17"/>
      <c r="N33" s="17"/>
      <c r="O33" s="15"/>
      <c r="P33" s="84"/>
      <c r="Q33" s="1"/>
      <c r="R33" s="99"/>
    </row>
    <row r="34" spans="2:18" ht="15.75" thickBot="1" x14ac:dyDescent="0.3">
      <c r="B34" s="36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8"/>
      <c r="P34" s="39"/>
    </row>
    <row r="35" spans="2:18" ht="16.5" thickBot="1" x14ac:dyDescent="0.3">
      <c r="G35" s="110" t="s">
        <v>0</v>
      </c>
      <c r="H35" s="111"/>
      <c r="I35" s="111"/>
      <c r="J35" s="112"/>
      <c r="K35" s="1"/>
      <c r="L35" s="1"/>
      <c r="M35" s="1"/>
    </row>
    <row r="36" spans="2:18" ht="15.75" thickBot="1" x14ac:dyDescent="0.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8" ht="15.75" thickBot="1" x14ac:dyDescent="0.3">
      <c r="B37" s="3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4" t="s">
        <v>37</v>
      </c>
      <c r="P37" s="5" t="s">
        <v>14</v>
      </c>
    </row>
    <row r="38" spans="2:18" x14ac:dyDescent="0.25">
      <c r="B38" s="34">
        <v>2007</v>
      </c>
      <c r="C38" s="6">
        <v>2798.7067000000002</v>
      </c>
      <c r="D38" s="2">
        <v>2272.7469999999998</v>
      </c>
      <c r="E38" s="2">
        <v>2370.9868999999999</v>
      </c>
      <c r="F38" s="2">
        <v>1722.12</v>
      </c>
      <c r="G38" s="2">
        <v>2213.241</v>
      </c>
      <c r="H38" s="2">
        <v>1852.45</v>
      </c>
      <c r="I38" s="2">
        <v>2140.9259999999999</v>
      </c>
      <c r="J38" s="2">
        <v>2682.3020000000006</v>
      </c>
      <c r="K38" s="2">
        <v>2647.9590000000003</v>
      </c>
      <c r="L38" s="2">
        <v>3321.1450799999998</v>
      </c>
      <c r="M38" s="2">
        <v>2591.2909800000002</v>
      </c>
      <c r="N38" s="2">
        <v>2725.3589999999999</v>
      </c>
      <c r="O38" s="7">
        <f t="shared" ref="O38:O52" si="2">SUM(C38:N38)</f>
        <v>29339.233660000002</v>
      </c>
      <c r="P38" s="8"/>
    </row>
    <row r="39" spans="2:18" x14ac:dyDescent="0.25">
      <c r="B39" s="35">
        <v>2008</v>
      </c>
      <c r="C39" s="9">
        <v>2074.3550000000005</v>
      </c>
      <c r="D39" s="1">
        <v>2063.9690000000001</v>
      </c>
      <c r="E39" s="1">
        <v>1272.5739999999998</v>
      </c>
      <c r="F39" s="1">
        <v>2567.4987999999998</v>
      </c>
      <c r="G39" s="1">
        <v>2452.0095999999999</v>
      </c>
      <c r="H39" s="1">
        <v>1620.2097800000001</v>
      </c>
      <c r="I39" s="1">
        <v>2108.4634000000001</v>
      </c>
      <c r="J39" s="1">
        <v>2112.6378</v>
      </c>
      <c r="K39" s="1">
        <v>2963.2282</v>
      </c>
      <c r="L39" s="1">
        <v>4126.1040000000003</v>
      </c>
      <c r="M39" s="1">
        <v>2885.6763000000001</v>
      </c>
      <c r="N39" s="1">
        <v>2219.4647999999997</v>
      </c>
      <c r="O39" s="10">
        <f t="shared" si="2"/>
        <v>28466.19068</v>
      </c>
      <c r="P39" s="8">
        <f>+O39/O38-1</f>
        <v>-2.9756843348988871E-2</v>
      </c>
    </row>
    <row r="40" spans="2:18" x14ac:dyDescent="0.25">
      <c r="B40" s="35">
        <v>2009</v>
      </c>
      <c r="C40" s="9">
        <v>2945.3576199999998</v>
      </c>
      <c r="D40" s="1">
        <v>2435.8759700000001</v>
      </c>
      <c r="E40" s="1">
        <v>2462.1531999999997</v>
      </c>
      <c r="F40" s="1">
        <v>2675.7296000000001</v>
      </c>
      <c r="G40" s="1">
        <v>2310.19</v>
      </c>
      <c r="H40" s="1">
        <v>2142.2678000000001</v>
      </c>
      <c r="I40" s="1">
        <v>2697.4902000000002</v>
      </c>
      <c r="J40" s="1">
        <v>3333.6356000000001</v>
      </c>
      <c r="K40" s="1">
        <v>3300.9483100000002</v>
      </c>
      <c r="L40" s="1">
        <v>3922.62628</v>
      </c>
      <c r="M40" s="1">
        <v>3786.0695599999999</v>
      </c>
      <c r="N40" s="1">
        <v>2930.4224000000004</v>
      </c>
      <c r="O40" s="10">
        <f t="shared" si="2"/>
        <v>34942.766540000004</v>
      </c>
      <c r="P40" s="8">
        <f>+O40/O39-1</f>
        <v>0.22751817876883562</v>
      </c>
    </row>
    <row r="41" spans="2:18" x14ac:dyDescent="0.25">
      <c r="B41" s="35">
        <v>2010</v>
      </c>
      <c r="C41" s="9">
        <v>2387.8472799999995</v>
      </c>
      <c r="D41" s="1">
        <v>1311.9096099999999</v>
      </c>
      <c r="E41" s="1">
        <v>3235.3989200000001</v>
      </c>
      <c r="F41" s="1">
        <v>2921.5135600000003</v>
      </c>
      <c r="G41" s="1">
        <v>4478.0100800000009</v>
      </c>
      <c r="H41" s="1">
        <v>2847.1359600000005</v>
      </c>
      <c r="I41" s="1">
        <v>1455.6619199999998</v>
      </c>
      <c r="J41" s="1">
        <v>4233.2974800000011</v>
      </c>
      <c r="K41" s="1">
        <v>4440.3047800000004</v>
      </c>
      <c r="L41" s="1">
        <v>4516.1834600000011</v>
      </c>
      <c r="M41" s="1">
        <v>4443.5966400000007</v>
      </c>
      <c r="N41" s="1">
        <v>3469.6648800000007</v>
      </c>
      <c r="O41" s="10">
        <f t="shared" si="2"/>
        <v>39740.524570000009</v>
      </c>
      <c r="P41" s="8">
        <f>+O41/O40-1</f>
        <v>0.13730332498166309</v>
      </c>
    </row>
    <row r="42" spans="2:18" x14ac:dyDescent="0.25">
      <c r="B42" s="35">
        <v>2011</v>
      </c>
      <c r="C42" s="9">
        <v>2395.1077300000002</v>
      </c>
      <c r="D42" s="1">
        <v>3116.4793200000004</v>
      </c>
      <c r="E42" s="1">
        <v>2818.7865600000005</v>
      </c>
      <c r="F42" s="1">
        <v>2717.5613600000001</v>
      </c>
      <c r="G42" s="1">
        <v>2639.6114000000007</v>
      </c>
      <c r="H42" s="1">
        <v>4082.3386</v>
      </c>
      <c r="I42" s="1">
        <v>2712.7558800000002</v>
      </c>
      <c r="J42" s="1">
        <v>3134.7722800000006</v>
      </c>
      <c r="K42" s="1">
        <v>4710.9342400000005</v>
      </c>
      <c r="L42" s="1">
        <v>5590.5222800000001</v>
      </c>
      <c r="M42" s="1">
        <v>4928.3887800000002</v>
      </c>
      <c r="N42" s="1">
        <v>4168.3064400000003</v>
      </c>
      <c r="O42" s="10">
        <f t="shared" si="2"/>
        <v>43015.564870000002</v>
      </c>
      <c r="P42" s="8">
        <f>+O42/O41-1</f>
        <v>8.2410595618365612E-2</v>
      </c>
    </row>
    <row r="43" spans="2:18" x14ac:dyDescent="0.25">
      <c r="B43" s="35">
        <v>2012</v>
      </c>
      <c r="C43" s="9">
        <v>3262.6791200000007</v>
      </c>
      <c r="D43" s="1">
        <v>3136.9796399999996</v>
      </c>
      <c r="E43" s="1">
        <v>4400.01692</v>
      </c>
      <c r="F43" s="1">
        <v>3668.6650400000008</v>
      </c>
      <c r="G43" s="1">
        <v>4082.3942000000006</v>
      </c>
      <c r="H43" s="1">
        <v>5038.3491199999999</v>
      </c>
      <c r="I43" s="1">
        <v>3803.4546000000005</v>
      </c>
      <c r="J43" s="1">
        <v>3926.9937600000012</v>
      </c>
      <c r="K43" s="1">
        <v>3566.5965600000009</v>
      </c>
      <c r="L43" s="1">
        <v>5241.8355999999994</v>
      </c>
      <c r="M43" s="1">
        <v>3870.8866400000006</v>
      </c>
      <c r="N43" s="1">
        <v>2984.8047200000005</v>
      </c>
      <c r="O43" s="10">
        <f t="shared" si="2"/>
        <v>46983.655920000005</v>
      </c>
      <c r="P43" s="8">
        <f>+O43/O42-1</f>
        <v>9.2247795931361454E-2</v>
      </c>
    </row>
    <row r="44" spans="2:18" x14ac:dyDescent="0.25">
      <c r="B44" s="35">
        <v>2013</v>
      </c>
      <c r="C44" s="9">
        <v>4172.1388800000004</v>
      </c>
      <c r="D44" s="1">
        <v>3280.3082000000004</v>
      </c>
      <c r="E44" s="1">
        <v>2571.0137600000003</v>
      </c>
      <c r="F44" s="1">
        <v>3313.0261200000014</v>
      </c>
      <c r="G44" s="1">
        <v>2774.9278800000006</v>
      </c>
      <c r="H44" s="1">
        <v>3113.7705600000013</v>
      </c>
      <c r="I44" s="1">
        <v>3325.8419600000011</v>
      </c>
      <c r="J44" s="1">
        <v>3488.5748000000017</v>
      </c>
      <c r="K44" s="1">
        <v>5729.341480000001</v>
      </c>
      <c r="L44" s="1">
        <v>5912.7872399999997</v>
      </c>
      <c r="M44" s="1">
        <v>3801.2751600000006</v>
      </c>
      <c r="N44" s="1">
        <v>4121.1242000000011</v>
      </c>
      <c r="O44" s="10">
        <f t="shared" si="2"/>
        <v>45604.130240000006</v>
      </c>
      <c r="P44" s="8">
        <f t="shared" ref="P44:P49" si="3">O44/O43-1</f>
        <v>-2.9361820679704942E-2</v>
      </c>
    </row>
    <row r="45" spans="2:18" x14ac:dyDescent="0.25">
      <c r="B45" s="35">
        <v>2014</v>
      </c>
      <c r="C45" s="9">
        <v>4367.3733600000023</v>
      </c>
      <c r="D45" s="1">
        <v>3386.8587200000002</v>
      </c>
      <c r="E45" s="1">
        <v>2777.0234000000009</v>
      </c>
      <c r="F45" s="1">
        <v>3908.2046400000022</v>
      </c>
      <c r="G45" s="1">
        <v>3483.393680000001</v>
      </c>
      <c r="H45" s="1">
        <v>2744.0885200000007</v>
      </c>
      <c r="I45" s="1">
        <v>2132.5153400000008</v>
      </c>
      <c r="J45" s="1">
        <v>2485.4920800000004</v>
      </c>
      <c r="K45" s="1">
        <v>4291.745030000001</v>
      </c>
      <c r="L45" s="1">
        <v>6229.3220399999991</v>
      </c>
      <c r="M45" s="1">
        <v>5906.2645799999982</v>
      </c>
      <c r="N45" s="1">
        <v>3889.960860000001</v>
      </c>
      <c r="O45" s="10">
        <f t="shared" si="2"/>
        <v>45602.242250000003</v>
      </c>
      <c r="P45" s="8">
        <f t="shared" si="3"/>
        <v>-4.1399539692288378E-5</v>
      </c>
    </row>
    <row r="46" spans="2:18" x14ac:dyDescent="0.25">
      <c r="B46" s="35" t="s">
        <v>22</v>
      </c>
      <c r="C46" s="9">
        <v>2807.6317400000007</v>
      </c>
      <c r="D46" s="1">
        <v>2620.1096400000001</v>
      </c>
      <c r="E46" s="1">
        <v>2183.6489999999999</v>
      </c>
      <c r="F46" s="1">
        <v>2377.4613399999998</v>
      </c>
      <c r="G46" s="1">
        <v>1907.6921699999998</v>
      </c>
      <c r="H46" s="1">
        <v>2128.6559600000001</v>
      </c>
      <c r="I46" s="1">
        <v>2300.6946600000006</v>
      </c>
      <c r="J46" s="1">
        <v>2628.7021900000009</v>
      </c>
      <c r="K46" s="1">
        <v>2128.1183999999994</v>
      </c>
      <c r="L46" s="1">
        <v>2033.5256599999996</v>
      </c>
      <c r="M46" s="1">
        <v>5834.1630399999985</v>
      </c>
      <c r="N46" s="1">
        <v>3075.4590000000012</v>
      </c>
      <c r="O46" s="10">
        <f t="shared" si="2"/>
        <v>32025.862800000003</v>
      </c>
      <c r="P46" s="8">
        <f t="shared" si="3"/>
        <v>-0.29771298033047922</v>
      </c>
    </row>
    <row r="47" spans="2:18" x14ac:dyDescent="0.25">
      <c r="B47" s="35">
        <v>2016</v>
      </c>
      <c r="C47" s="9">
        <v>2473.3105200000009</v>
      </c>
      <c r="D47" s="1">
        <v>2643.9655200000002</v>
      </c>
      <c r="E47" s="1">
        <v>2706.4011200000009</v>
      </c>
      <c r="F47" s="1">
        <v>3292.1414200000004</v>
      </c>
      <c r="G47" s="1">
        <v>3256.5054800000003</v>
      </c>
      <c r="H47" s="1">
        <v>3424.7333199999998</v>
      </c>
      <c r="I47" s="1">
        <v>2557.2880999999998</v>
      </c>
      <c r="J47" s="1">
        <v>3319.1798799999997</v>
      </c>
      <c r="K47" s="1">
        <v>3382.1971199999989</v>
      </c>
      <c r="L47" s="1">
        <v>3588.2575700000002</v>
      </c>
      <c r="M47" s="1">
        <v>3922.5006900000008</v>
      </c>
      <c r="N47" s="1">
        <v>3022.8999000000003</v>
      </c>
      <c r="O47" s="10">
        <f t="shared" si="2"/>
        <v>37589.380640000003</v>
      </c>
      <c r="P47" s="8">
        <f t="shared" si="3"/>
        <v>0.17371953020419495</v>
      </c>
    </row>
    <row r="48" spans="2:18" x14ac:dyDescent="0.25">
      <c r="B48" s="35" t="s">
        <v>23</v>
      </c>
      <c r="C48" s="9">
        <v>2487.1411400000011</v>
      </c>
      <c r="D48" s="1">
        <v>2466.27007</v>
      </c>
      <c r="E48" s="1">
        <v>3137.1951600000007</v>
      </c>
      <c r="F48" s="1">
        <v>2281.9929200000001</v>
      </c>
      <c r="G48" s="1">
        <v>3472.7473199999995</v>
      </c>
      <c r="H48" s="1">
        <v>2155.2941400000004</v>
      </c>
      <c r="I48" s="1">
        <v>1952.8375800000008</v>
      </c>
      <c r="J48" s="1">
        <v>2783.4033200000008</v>
      </c>
      <c r="K48" s="1">
        <v>2211.5052200000005</v>
      </c>
      <c r="L48" s="1">
        <v>3563.5685400000007</v>
      </c>
      <c r="M48" s="1">
        <v>2760.8656799999999</v>
      </c>
      <c r="N48" s="1">
        <v>2157.1079000000009</v>
      </c>
      <c r="O48" s="10">
        <f t="shared" si="2"/>
        <v>31429.92899</v>
      </c>
      <c r="P48" s="8">
        <f t="shared" si="3"/>
        <v>-0.16386148282117585</v>
      </c>
    </row>
    <row r="49" spans="2:18" x14ac:dyDescent="0.25">
      <c r="B49" s="35" t="s">
        <v>24</v>
      </c>
      <c r="C49" s="9">
        <v>2849.1740400000003</v>
      </c>
      <c r="D49" s="1">
        <v>2476.1147199999996</v>
      </c>
      <c r="E49" s="1">
        <v>2031.8007200000006</v>
      </c>
      <c r="F49" s="1">
        <v>2279.0163600000005</v>
      </c>
      <c r="G49" s="1">
        <v>2779.7821200000008</v>
      </c>
      <c r="H49" s="1">
        <v>2269.8739800000003</v>
      </c>
      <c r="I49" s="1">
        <v>1588.5076400000003</v>
      </c>
      <c r="J49" s="1">
        <v>2510.6262300000008</v>
      </c>
      <c r="K49" s="1">
        <v>1874.0925800000009</v>
      </c>
      <c r="L49" s="1">
        <v>3219.9143399999989</v>
      </c>
      <c r="M49" s="1">
        <v>2735.3542400000006</v>
      </c>
      <c r="N49" s="1">
        <v>1887.76234</v>
      </c>
      <c r="O49" s="10">
        <f t="shared" si="2"/>
        <v>28502.019310000003</v>
      </c>
      <c r="P49" s="8">
        <f t="shared" si="3"/>
        <v>-9.3156738627426239E-2</v>
      </c>
    </row>
    <row r="50" spans="2:18" x14ac:dyDescent="0.25">
      <c r="B50" s="35" t="s">
        <v>60</v>
      </c>
      <c r="C50" s="9">
        <v>2001.5230000000001</v>
      </c>
      <c r="D50" s="1">
        <v>1743.4875600000007</v>
      </c>
      <c r="E50" s="1">
        <v>1966.9590200000007</v>
      </c>
      <c r="F50" s="1">
        <v>1970.7151800000011</v>
      </c>
      <c r="G50" s="1">
        <v>2212.3469800000012</v>
      </c>
      <c r="H50" s="1">
        <v>1623.4037200000002</v>
      </c>
      <c r="I50" s="1">
        <v>2112.0399800000005</v>
      </c>
      <c r="J50" s="1">
        <v>1815.1605200000001</v>
      </c>
      <c r="K50" s="1">
        <v>2661.1016800000007</v>
      </c>
      <c r="L50" s="1">
        <v>2736.7327300000011</v>
      </c>
      <c r="M50" s="1">
        <v>2403.15155</v>
      </c>
      <c r="N50" s="1">
        <v>2311.328140000001</v>
      </c>
      <c r="O50" s="10">
        <f t="shared" si="2"/>
        <v>25557.950060000003</v>
      </c>
      <c r="P50" s="8">
        <f>O50/O49-1</f>
        <v>-0.10329335679619955</v>
      </c>
    </row>
    <row r="51" spans="2:18" x14ac:dyDescent="0.25">
      <c r="B51" s="35" t="s">
        <v>64</v>
      </c>
      <c r="C51" s="9">
        <v>2661.1990400000009</v>
      </c>
      <c r="D51" s="1">
        <v>2145.8959300000001</v>
      </c>
      <c r="E51" s="1">
        <v>2021.9161300000007</v>
      </c>
      <c r="F51" s="1">
        <v>2253.1590799999999</v>
      </c>
      <c r="G51" s="1">
        <v>1440.7649299999998</v>
      </c>
      <c r="H51" s="1">
        <v>1682.80305</v>
      </c>
      <c r="I51" s="1">
        <v>1872.2956000000004</v>
      </c>
      <c r="J51" s="1">
        <v>2165.7592400000012</v>
      </c>
      <c r="K51" s="1">
        <v>3115.3241799999996</v>
      </c>
      <c r="L51" s="1">
        <v>2956.7518900000005</v>
      </c>
      <c r="M51" s="1">
        <v>2764.2654200000006</v>
      </c>
      <c r="N51" s="1">
        <v>2377.8395400000009</v>
      </c>
      <c r="O51" s="10">
        <f t="shared" si="2"/>
        <v>27457.974030000001</v>
      </c>
      <c r="P51" s="8">
        <f>O51/O50-1</f>
        <v>7.434179836565491E-2</v>
      </c>
    </row>
    <row r="52" spans="2:18" x14ac:dyDescent="0.25">
      <c r="B52" s="35" t="s">
        <v>68</v>
      </c>
      <c r="C52" s="9">
        <v>2218.5690700000005</v>
      </c>
      <c r="D52" s="1">
        <v>1726.7319300000004</v>
      </c>
      <c r="E52" s="1">
        <v>2490.2515500000004</v>
      </c>
      <c r="F52" s="1">
        <v>1829.3102600000004</v>
      </c>
      <c r="G52" s="1">
        <v>2142.4259800000013</v>
      </c>
      <c r="H52" s="1">
        <v>1813.673770000001</v>
      </c>
      <c r="I52" s="1">
        <v>2129.1715300000005</v>
      </c>
      <c r="J52" s="1">
        <v>1994.4473100000002</v>
      </c>
      <c r="K52" s="1">
        <v>2354.4361500000005</v>
      </c>
      <c r="L52" s="1">
        <v>2345.8071200000009</v>
      </c>
      <c r="M52" s="1">
        <v>2404.6419300000007</v>
      </c>
      <c r="N52" s="1">
        <v>2554.6411899999994</v>
      </c>
      <c r="O52" s="10">
        <f t="shared" si="2"/>
        <v>26004.107790000009</v>
      </c>
      <c r="P52" s="8">
        <f>O52/O51-1</f>
        <v>-5.2948780504036064E-2</v>
      </c>
    </row>
    <row r="53" spans="2:18" x14ac:dyDescent="0.25">
      <c r="B53" s="92">
        <v>2022</v>
      </c>
      <c r="C53" s="9">
        <v>1628.2264299999999</v>
      </c>
      <c r="D53" s="1">
        <v>1882.9771900000005</v>
      </c>
      <c r="E53" s="1">
        <v>2350.0294199999994</v>
      </c>
      <c r="F53" s="1">
        <v>1914.4507100000003</v>
      </c>
      <c r="G53" s="1">
        <v>2228.9006899999999</v>
      </c>
      <c r="H53" s="1">
        <v>1792.9739000000002</v>
      </c>
      <c r="I53" s="1">
        <v>1764.0061999999994</v>
      </c>
      <c r="J53" s="1">
        <v>1918.6311399999993</v>
      </c>
      <c r="K53" s="1">
        <v>2292.0897500000001</v>
      </c>
      <c r="L53" s="1">
        <v>1690.5774200000008</v>
      </c>
      <c r="M53" s="1">
        <v>2073.4176700000007</v>
      </c>
      <c r="N53" s="1">
        <v>1845.4651500000009</v>
      </c>
      <c r="O53" s="10">
        <v>23381.74567</v>
      </c>
      <c r="P53" s="8">
        <v>-0.10084414897743388</v>
      </c>
      <c r="Q53" s="1"/>
    </row>
    <row r="54" spans="2:18" x14ac:dyDescent="0.25">
      <c r="B54" s="92">
        <v>2023</v>
      </c>
      <c r="C54" s="1">
        <v>2087.2752300000006</v>
      </c>
      <c r="D54" s="1">
        <v>1915.0203400000012</v>
      </c>
      <c r="E54" s="1">
        <v>2375.7879599999997</v>
      </c>
      <c r="F54" s="1">
        <v>1790.14192</v>
      </c>
      <c r="G54" s="1">
        <v>1808.7429100000002</v>
      </c>
      <c r="H54" s="1">
        <v>1504.4629500000001</v>
      </c>
      <c r="I54" s="1">
        <v>1245.7012</v>
      </c>
      <c r="J54" s="1">
        <v>1717.1678200000003</v>
      </c>
      <c r="K54" s="1">
        <v>1547.2812900000006</v>
      </c>
      <c r="L54" s="1">
        <v>2459.16273</v>
      </c>
      <c r="M54" s="1">
        <v>2114.9394299999999</v>
      </c>
      <c r="N54" s="1">
        <v>1950.43067</v>
      </c>
      <c r="O54" s="10">
        <v>22516.114450000005</v>
      </c>
      <c r="P54" s="8">
        <v>-3.702166776669058E-2</v>
      </c>
      <c r="Q54" s="1"/>
    </row>
    <row r="55" spans="2:18" ht="15.75" thickBot="1" x14ac:dyDescent="0.3">
      <c r="B55" s="93">
        <v>2024</v>
      </c>
      <c r="C55" s="17">
        <v>2518.7999699999996</v>
      </c>
      <c r="D55" s="96">
        <v>2087.9666399999996</v>
      </c>
      <c r="E55" s="17">
        <v>1616.1880400000007</v>
      </c>
      <c r="F55" s="17">
        <v>2567.7950200000005</v>
      </c>
      <c r="G55" s="97">
        <v>2002.68632</v>
      </c>
      <c r="H55" s="17">
        <v>1083.0773399999996</v>
      </c>
      <c r="I55" s="17">
        <v>1369.9813899999997</v>
      </c>
      <c r="J55" s="17">
        <v>1541.81567</v>
      </c>
      <c r="K55" s="17">
        <v>1748.7662800000001</v>
      </c>
      <c r="L55" s="17"/>
      <c r="M55" s="17"/>
      <c r="N55" s="17"/>
      <c r="O55" s="15"/>
      <c r="P55" s="84"/>
      <c r="Q55" s="1"/>
      <c r="R55" s="99"/>
    </row>
    <row r="56" spans="2:18" ht="15.75" thickBot="1" x14ac:dyDescent="0.3">
      <c r="B56" s="36" t="s">
        <v>21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8" ht="16.5" thickBot="1" x14ac:dyDescent="0.3">
      <c r="E57" s="14"/>
      <c r="G57" s="110" t="s">
        <v>16</v>
      </c>
      <c r="H57" s="111"/>
      <c r="I57" s="111"/>
      <c r="J57" s="112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3" t="s">
        <v>1</v>
      </c>
      <c r="C59" s="11" t="s">
        <v>2</v>
      </c>
      <c r="D59" s="11" t="s">
        <v>3</v>
      </c>
      <c r="E59" s="11" t="s">
        <v>4</v>
      </c>
      <c r="F59" s="11" t="s">
        <v>5</v>
      </c>
      <c r="G59" s="11" t="s">
        <v>6</v>
      </c>
      <c r="H59" s="11" t="s">
        <v>7</v>
      </c>
      <c r="I59" s="11" t="s">
        <v>8</v>
      </c>
      <c r="J59" s="11" t="s">
        <v>9</v>
      </c>
      <c r="K59" s="11" t="s">
        <v>10</v>
      </c>
      <c r="L59" s="11" t="s">
        <v>11</v>
      </c>
      <c r="M59" s="11" t="s">
        <v>12</v>
      </c>
      <c r="N59" s="11" t="s">
        <v>13</v>
      </c>
      <c r="O59" s="4" t="s">
        <v>62</v>
      </c>
      <c r="P59" s="5" t="s">
        <v>63</v>
      </c>
    </row>
    <row r="60" spans="2:18" x14ac:dyDescent="0.25">
      <c r="B60" s="37">
        <v>2007</v>
      </c>
      <c r="C60" s="6">
        <v>2917.0445584740983</v>
      </c>
      <c r="D60" s="2">
        <v>2892.5121889941988</v>
      </c>
      <c r="E60" s="2">
        <v>2959.7331727138603</v>
      </c>
      <c r="F60" s="2">
        <v>3050.586579332451</v>
      </c>
      <c r="G60" s="2">
        <v>3122.9345245276045</v>
      </c>
      <c r="H60" s="2">
        <v>3428.7404518340577</v>
      </c>
      <c r="I60" s="2">
        <v>3821.7829387844322</v>
      </c>
      <c r="J60" s="2">
        <v>4183.359330903083</v>
      </c>
      <c r="K60" s="2">
        <v>4389.5091464784755</v>
      </c>
      <c r="L60" s="2">
        <v>4716.8767375859416</v>
      </c>
      <c r="M60" s="2">
        <v>4933.6442756420965</v>
      </c>
      <c r="N60" s="12">
        <v>4928.3191021806679</v>
      </c>
      <c r="O60" s="7">
        <f t="shared" ref="O60:O69" si="4">AVERAGE(C60:N60)</f>
        <v>3778.7535839542475</v>
      </c>
      <c r="P60" s="7">
        <f t="shared" ref="P60:P76" si="5">O16/O38</f>
        <v>3857.6348002676496</v>
      </c>
    </row>
    <row r="61" spans="2:18" x14ac:dyDescent="0.25">
      <c r="B61" s="37">
        <v>2008</v>
      </c>
      <c r="C61" s="9">
        <v>5103.6000829173418</v>
      </c>
      <c r="D61" s="1">
        <v>5373.0441881636798</v>
      </c>
      <c r="E61" s="1">
        <v>5406.5333882351833</v>
      </c>
      <c r="F61" s="1">
        <v>5421.5360217500393</v>
      </c>
      <c r="G61" s="1">
        <v>5576.6110499730512</v>
      </c>
      <c r="H61" s="1">
        <v>5376.7300738056265</v>
      </c>
      <c r="I61" s="1">
        <v>5640.0935486952258</v>
      </c>
      <c r="J61" s="1">
        <v>5586.3539410304975</v>
      </c>
      <c r="K61" s="1">
        <v>5358.592125979364</v>
      </c>
      <c r="L61" s="1">
        <v>5365.2462952945434</v>
      </c>
      <c r="M61" s="1">
        <v>4697.1640547486231</v>
      </c>
      <c r="N61" s="13">
        <v>4177.7505685154374</v>
      </c>
      <c r="O61" s="10">
        <f t="shared" si="4"/>
        <v>5256.9379449257176</v>
      </c>
      <c r="P61" s="10">
        <f t="shared" si="5"/>
        <v>5248.2907298504761</v>
      </c>
    </row>
    <row r="62" spans="2:18" x14ac:dyDescent="0.25">
      <c r="B62" s="37">
        <v>2009</v>
      </c>
      <c r="C62" s="9">
        <v>4643.4712264244499</v>
      </c>
      <c r="D62" s="1">
        <v>3867.9242851597232</v>
      </c>
      <c r="E62" s="1">
        <v>3627.9150785580687</v>
      </c>
      <c r="F62" s="1">
        <v>4062.0803910828645</v>
      </c>
      <c r="G62" s="1">
        <v>3309.2104805232461</v>
      </c>
      <c r="H62" s="1">
        <v>3106.4016926361865</v>
      </c>
      <c r="I62" s="1">
        <v>3293.907529302609</v>
      </c>
      <c r="J62" s="1">
        <v>3611.7538041650378</v>
      </c>
      <c r="K62" s="1">
        <v>3293.6731566087442</v>
      </c>
      <c r="L62" s="1">
        <v>3590.2541013924979</v>
      </c>
      <c r="M62" s="1">
        <v>4088.4443285294515</v>
      </c>
      <c r="N62" s="13">
        <v>4070.6531283681152</v>
      </c>
      <c r="O62" s="10">
        <f t="shared" si="4"/>
        <v>3713.8074335625838</v>
      </c>
      <c r="P62" s="10">
        <f t="shared" si="5"/>
        <v>3734.3499911670128</v>
      </c>
    </row>
    <row r="63" spans="2:18" x14ac:dyDescent="0.25">
      <c r="B63" s="35">
        <v>2010</v>
      </c>
      <c r="C63" s="9">
        <v>4149.0298491786289</v>
      </c>
      <c r="D63" s="1">
        <v>4232.6383370268941</v>
      </c>
      <c r="E63" s="1">
        <v>4808.0158319395105</v>
      </c>
      <c r="F63" s="1">
        <v>4279.9791865419238</v>
      </c>
      <c r="G63" s="1">
        <v>4802.9322010816022</v>
      </c>
      <c r="H63" s="1">
        <v>4896.925547594853</v>
      </c>
      <c r="I63" s="1">
        <v>4722.7526155249016</v>
      </c>
      <c r="J63" s="1">
        <v>5380.0220342653547</v>
      </c>
      <c r="K63" s="1">
        <v>5198.8827375043384</v>
      </c>
      <c r="L63" s="1">
        <v>5182.3499105592136</v>
      </c>
      <c r="M63" s="1">
        <v>4832.6870573023025</v>
      </c>
      <c r="N63" s="13">
        <v>4914.2519320194388</v>
      </c>
      <c r="O63" s="10">
        <f t="shared" si="4"/>
        <v>4783.3722700449134</v>
      </c>
      <c r="P63" s="10">
        <f t="shared" si="5"/>
        <v>4872.4595290363568</v>
      </c>
    </row>
    <row r="64" spans="2:18" x14ac:dyDescent="0.25">
      <c r="B64" s="35">
        <v>2011</v>
      </c>
      <c r="C64" s="9">
        <v>5010.1970402809393</v>
      </c>
      <c r="D64" s="1">
        <v>5189.7660851476467</v>
      </c>
      <c r="E64" s="1">
        <v>4955.6213152939117</v>
      </c>
      <c r="F64" s="1">
        <v>5430.2667815382847</v>
      </c>
      <c r="G64" s="1">
        <v>5297.9354423154864</v>
      </c>
      <c r="H64" s="1">
        <v>5540.2722767778259</v>
      </c>
      <c r="I64" s="1">
        <v>5751.5466964908028</v>
      </c>
      <c r="J64" s="1">
        <v>5786.7205524734318</v>
      </c>
      <c r="K64" s="1">
        <v>5661.414004369547</v>
      </c>
      <c r="L64" s="1">
        <v>5642.0269592414534</v>
      </c>
      <c r="M64" s="1">
        <v>5506.190189403037</v>
      </c>
      <c r="N64" s="1">
        <v>5469.1652180927485</v>
      </c>
      <c r="O64" s="10">
        <f t="shared" si="4"/>
        <v>5436.760213452093</v>
      </c>
      <c r="P64" s="10">
        <f t="shared" si="5"/>
        <v>5472.211361198847</v>
      </c>
    </row>
    <row r="65" spans="2:18" x14ac:dyDescent="0.25">
      <c r="B65" s="35">
        <v>2012</v>
      </c>
      <c r="C65" s="9">
        <v>5967.6113230528163</v>
      </c>
      <c r="D65" s="1">
        <v>5694.3146561193498</v>
      </c>
      <c r="E65" s="1">
        <v>5762.812103004364</v>
      </c>
      <c r="F65" s="1">
        <v>5688.7475832353448</v>
      </c>
      <c r="G65" s="1">
        <v>5715.2537376228856</v>
      </c>
      <c r="H65" s="1">
        <v>5777.8003085264581</v>
      </c>
      <c r="I65" s="1">
        <v>5798.8623158535938</v>
      </c>
      <c r="J65" s="1">
        <v>5734.5332323624552</v>
      </c>
      <c r="K65" s="1">
        <v>5740.5591032140737</v>
      </c>
      <c r="L65" s="1">
        <v>5694.8747839401904</v>
      </c>
      <c r="M65" s="1">
        <v>5002.281384298044</v>
      </c>
      <c r="N65" s="1">
        <v>4634.1243892163229</v>
      </c>
      <c r="O65" s="10">
        <f t="shared" si="4"/>
        <v>5600.981243370491</v>
      </c>
      <c r="P65" s="10">
        <f t="shared" si="5"/>
        <v>5621.0756870364885</v>
      </c>
    </row>
    <row r="66" spans="2:18" x14ac:dyDescent="0.25">
      <c r="B66" s="35">
        <v>2013</v>
      </c>
      <c r="C66" s="9">
        <v>5411.5979379861865</v>
      </c>
      <c r="D66" s="1">
        <v>5810.0193695214375</v>
      </c>
      <c r="E66" s="1">
        <v>5723.1999217304847</v>
      </c>
      <c r="F66" s="1">
        <v>5272.0244807487388</v>
      </c>
      <c r="G66" s="1">
        <v>5511.7480314479399</v>
      </c>
      <c r="H66" s="1">
        <v>5958.8634751559885</v>
      </c>
      <c r="I66" s="1">
        <v>5732.3631276815086</v>
      </c>
      <c r="J66" s="1">
        <v>5741.8639812452921</v>
      </c>
      <c r="K66" s="1">
        <v>5710.4531618876345</v>
      </c>
      <c r="L66" s="1">
        <v>5577.6768927000994</v>
      </c>
      <c r="M66" s="1">
        <v>5342.7863401501318</v>
      </c>
      <c r="N66" s="1">
        <v>5361.643128833628</v>
      </c>
      <c r="O66" s="10">
        <f t="shared" si="4"/>
        <v>5596.1866540907549</v>
      </c>
      <c r="P66" s="10">
        <f t="shared" si="5"/>
        <v>5588.630141365019</v>
      </c>
    </row>
    <row r="67" spans="2:18" x14ac:dyDescent="0.25">
      <c r="B67" s="35">
        <v>2014</v>
      </c>
      <c r="C67" s="9">
        <v>5288.9004021401115</v>
      </c>
      <c r="D67" s="1">
        <v>5174.2952360292156</v>
      </c>
      <c r="E67" s="1">
        <v>5357.4938079383883</v>
      </c>
      <c r="F67" s="1">
        <v>5371.041412509041</v>
      </c>
      <c r="G67" s="1">
        <v>5337.8979059294834</v>
      </c>
      <c r="H67" s="1">
        <v>5333.4105599479735</v>
      </c>
      <c r="I67" s="1">
        <v>5397.8746150543502</v>
      </c>
      <c r="J67" s="1">
        <v>5358.4273903620733</v>
      </c>
      <c r="K67" s="1">
        <v>5420.0418937748518</v>
      </c>
      <c r="L67" s="1">
        <v>5448.8197450777479</v>
      </c>
      <c r="M67" s="1">
        <v>5506.5983786320658</v>
      </c>
      <c r="N67" s="1">
        <v>5579.0953896641522</v>
      </c>
      <c r="O67" s="10">
        <f t="shared" si="4"/>
        <v>5381.1580614216209</v>
      </c>
      <c r="P67" s="10">
        <f t="shared" si="5"/>
        <v>5394.0491167405262</v>
      </c>
    </row>
    <row r="68" spans="2:18" x14ac:dyDescent="0.25">
      <c r="B68" s="35">
        <v>2015</v>
      </c>
      <c r="C68" s="9">
        <v>5469.3369437403489</v>
      </c>
      <c r="D68" s="1">
        <v>5646.533180954978</v>
      </c>
      <c r="E68" s="1">
        <v>4867.8916117013314</v>
      </c>
      <c r="F68" s="1">
        <v>4746.9155397496397</v>
      </c>
      <c r="G68" s="1">
        <v>4663.6559555622625</v>
      </c>
      <c r="H68" s="1">
        <v>4050.7246224984133</v>
      </c>
      <c r="I68" s="1">
        <v>3981.3810668817746</v>
      </c>
      <c r="J68" s="1">
        <v>3935.9537262758554</v>
      </c>
      <c r="K68" s="1">
        <v>3838.3625224987468</v>
      </c>
      <c r="L68" s="1">
        <v>4318.1811189931095</v>
      </c>
      <c r="M68" s="1">
        <v>4658.869226596039</v>
      </c>
      <c r="N68" s="1">
        <v>3508.2438653872455</v>
      </c>
      <c r="O68" s="10">
        <f t="shared" si="4"/>
        <v>4473.837448403312</v>
      </c>
      <c r="P68" s="10">
        <f t="shared" si="5"/>
        <v>4496.7185424275267</v>
      </c>
    </row>
    <row r="69" spans="2:18" x14ac:dyDescent="0.25">
      <c r="B69" s="35">
        <v>2016</v>
      </c>
      <c r="C69" s="9">
        <v>3042.7539806041004</v>
      </c>
      <c r="D69" s="1">
        <v>3187.5043211607399</v>
      </c>
      <c r="E69" s="1">
        <v>3187.4839861136334</v>
      </c>
      <c r="F69" s="1">
        <v>2952.5914503393365</v>
      </c>
      <c r="G69" s="1">
        <v>2900.9484946421771</v>
      </c>
      <c r="H69" s="1">
        <v>3230.0920148725622</v>
      </c>
      <c r="I69" s="1">
        <v>3550.3851169526033</v>
      </c>
      <c r="J69" s="1">
        <v>3728.7290106133096</v>
      </c>
      <c r="K69" s="1">
        <v>3915.4944345763033</v>
      </c>
      <c r="L69" s="1">
        <v>3758.0316983766561</v>
      </c>
      <c r="M69" s="1">
        <v>3619.6910990991023</v>
      </c>
      <c r="N69" s="1">
        <v>3794.9966851366812</v>
      </c>
      <c r="O69" s="10">
        <f t="shared" si="4"/>
        <v>3405.7251910406007</v>
      </c>
      <c r="P69" s="10">
        <f t="shared" si="5"/>
        <v>3422.8555405641819</v>
      </c>
    </row>
    <row r="70" spans="2:18" x14ac:dyDescent="0.25">
      <c r="B70" s="35" t="s">
        <v>23</v>
      </c>
      <c r="C70" s="9">
        <v>3604.113158612302</v>
      </c>
      <c r="D70" s="1">
        <v>3920.3430222870925</v>
      </c>
      <c r="E70" s="1">
        <v>4005.5891773083044</v>
      </c>
      <c r="F70" s="1">
        <v>3969.9236271074838</v>
      </c>
      <c r="G70" s="1">
        <v>4053.3413067323308</v>
      </c>
      <c r="H70" s="1">
        <v>4255.7408707101094</v>
      </c>
      <c r="I70" s="1">
        <v>4134.7069990326572</v>
      </c>
      <c r="J70" s="1">
        <v>4143.1577979148205</v>
      </c>
      <c r="K70" s="1">
        <v>4335.0451327444753</v>
      </c>
      <c r="L70" s="1">
        <v>4253.9493431491574</v>
      </c>
      <c r="M70" s="1">
        <v>4064.2391302426563</v>
      </c>
      <c r="N70" s="1">
        <v>4082.2056050140086</v>
      </c>
      <c r="O70" s="10">
        <f t="shared" ref="O70:O76" si="6">AVERAGE(C70:N70)</f>
        <v>4068.5295975712834</v>
      </c>
      <c r="P70" s="10">
        <f t="shared" si="5"/>
        <v>4068.9274411243259</v>
      </c>
    </row>
    <row r="71" spans="2:18" x14ac:dyDescent="0.25">
      <c r="B71" s="35" t="s">
        <v>24</v>
      </c>
      <c r="C71" s="9">
        <v>4010.420735828407</v>
      </c>
      <c r="D71" s="1">
        <v>4025.4070740308839</v>
      </c>
      <c r="E71" s="1">
        <v>4194.2876956948794</v>
      </c>
      <c r="F71" s="1">
        <v>4209.8799720770758</v>
      </c>
      <c r="G71" s="1">
        <v>4181.9825612807363</v>
      </c>
      <c r="H71" s="1">
        <v>4303.3850584075126</v>
      </c>
      <c r="I71" s="1">
        <v>4668.40122972276</v>
      </c>
      <c r="J71" s="1">
        <v>4394.6727824953878</v>
      </c>
      <c r="K71" s="1">
        <v>4466.0016635891052</v>
      </c>
      <c r="L71" s="1">
        <v>4217.3486205226209</v>
      </c>
      <c r="M71" s="1">
        <v>4166.5389635237871</v>
      </c>
      <c r="N71" s="1">
        <v>4418.971309704164</v>
      </c>
      <c r="O71" s="10">
        <f t="shared" si="6"/>
        <v>4271.4414722397769</v>
      </c>
      <c r="P71" s="10">
        <f t="shared" si="5"/>
        <v>4246.7356629546803</v>
      </c>
    </row>
    <row r="72" spans="2:18" x14ac:dyDescent="0.25">
      <c r="B72" s="35" t="s">
        <v>60</v>
      </c>
      <c r="C72" s="9">
        <v>4108.7281135415342</v>
      </c>
      <c r="D72" s="1">
        <v>4172.7903639300957</v>
      </c>
      <c r="E72" s="1">
        <v>4037.3263292490956</v>
      </c>
      <c r="F72" s="1">
        <v>4277.5004199236919</v>
      </c>
      <c r="G72" s="1">
        <v>4066.8204858172812</v>
      </c>
      <c r="H72" s="1">
        <v>4327.5351986996793</v>
      </c>
      <c r="I72" s="1">
        <v>4458.6632967052037</v>
      </c>
      <c r="J72" s="1">
        <v>4236.3118441998713</v>
      </c>
      <c r="K72" s="1">
        <v>4248.6703138678995</v>
      </c>
      <c r="L72" s="1">
        <v>4002.3673776868973</v>
      </c>
      <c r="M72" s="1">
        <v>4005.7083540985986</v>
      </c>
      <c r="N72" s="1">
        <v>4184.7797258246492</v>
      </c>
      <c r="O72" s="10">
        <f t="shared" si="6"/>
        <v>4177.2668186287083</v>
      </c>
      <c r="P72" s="10">
        <f t="shared" si="5"/>
        <v>4169.2391177635764</v>
      </c>
    </row>
    <row r="73" spans="2:18" x14ac:dyDescent="0.25">
      <c r="B73" s="35" t="s">
        <v>64</v>
      </c>
      <c r="C73" s="9">
        <v>3776.3134207353382</v>
      </c>
      <c r="D73" s="1">
        <v>4095.6519312658361</v>
      </c>
      <c r="E73" s="1">
        <v>4176.2434280594989</v>
      </c>
      <c r="F73" s="1">
        <v>4127.5869478332597</v>
      </c>
      <c r="G73" s="1">
        <v>4108.5791281718657</v>
      </c>
      <c r="H73" s="1">
        <v>4125.8407274695601</v>
      </c>
      <c r="I73" s="1">
        <v>3840.1479766336038</v>
      </c>
      <c r="J73" s="1">
        <v>4195.1868389581459</v>
      </c>
      <c r="K73" s="1">
        <v>3949.1869157578362</v>
      </c>
      <c r="L73" s="1">
        <v>4002.1865953723996</v>
      </c>
      <c r="M73" s="1">
        <v>4005.5273635771227</v>
      </c>
      <c r="N73" s="1">
        <v>4081.8252900277726</v>
      </c>
      <c r="O73" s="10">
        <f t="shared" si="6"/>
        <v>4040.3563803218531</v>
      </c>
      <c r="P73" s="10">
        <f t="shared" si="5"/>
        <v>4029.2614385577804</v>
      </c>
    </row>
    <row r="74" spans="2:18" x14ac:dyDescent="0.25">
      <c r="B74" s="35" t="s">
        <v>68</v>
      </c>
      <c r="C74" s="9">
        <v>3742.0043496775179</v>
      </c>
      <c r="D74" s="1">
        <v>3947.8488707856354</v>
      </c>
      <c r="E74" s="1">
        <v>3959.2514017308799</v>
      </c>
      <c r="F74" s="1">
        <v>4250.5934012527759</v>
      </c>
      <c r="G74" s="1">
        <v>4173.6494392212317</v>
      </c>
      <c r="H74" s="1">
        <v>4281.1077815830149</v>
      </c>
      <c r="I74" s="1">
        <v>4178.0533999531735</v>
      </c>
      <c r="J74" s="1">
        <v>4341.3504716752832</v>
      </c>
      <c r="K74" s="1">
        <v>4269.3633845198983</v>
      </c>
      <c r="L74" s="1">
        <v>4059.8139628802892</v>
      </c>
      <c r="M74" s="1">
        <v>4128.0752847888671</v>
      </c>
      <c r="N74" s="1">
        <v>4129.4525357590446</v>
      </c>
      <c r="O74" s="10">
        <f t="shared" si="6"/>
        <v>4121.7136903189676</v>
      </c>
      <c r="P74" s="10">
        <f t="shared" si="5"/>
        <v>4117.2690939687873</v>
      </c>
    </row>
    <row r="75" spans="2:18" x14ac:dyDescent="0.25">
      <c r="B75" s="92">
        <v>2022</v>
      </c>
      <c r="C75" s="9">
        <v>4392.8343185044605</v>
      </c>
      <c r="D75" s="1">
        <v>4122.511213213369</v>
      </c>
      <c r="E75" s="1">
        <v>4367.2613724129433</v>
      </c>
      <c r="F75" s="1">
        <v>4412.2633065857308</v>
      </c>
      <c r="G75" s="1">
        <v>4471.8070637772571</v>
      </c>
      <c r="H75" s="1">
        <v>4619.1430170846324</v>
      </c>
      <c r="I75" s="1">
        <v>5021.1115471136109</v>
      </c>
      <c r="J75" s="1">
        <v>5056.5540284100698</v>
      </c>
      <c r="K75" s="1">
        <v>5205.9647446178788</v>
      </c>
      <c r="L75" s="1">
        <v>5252.3290415176625</v>
      </c>
      <c r="M75" s="1">
        <v>5089.2334828032999</v>
      </c>
      <c r="N75" s="1">
        <v>5287.7490859147356</v>
      </c>
      <c r="O75" s="10">
        <f t="shared" si="6"/>
        <v>4774.8968518296379</v>
      </c>
      <c r="P75" s="10">
        <f t="shared" si="5"/>
        <v>4771.0722571553842</v>
      </c>
    </row>
    <row r="76" spans="2:18" x14ac:dyDescent="0.25">
      <c r="B76" s="92">
        <v>2023</v>
      </c>
      <c r="C76" s="1">
        <v>5038.5026655061647</v>
      </c>
      <c r="D76" s="1">
        <v>5086.180405791406</v>
      </c>
      <c r="E76" s="1">
        <v>5078.5333847722704</v>
      </c>
      <c r="F76" s="1">
        <v>5108.1626813141138</v>
      </c>
      <c r="G76" s="1">
        <v>5248.3692721150737</v>
      </c>
      <c r="H76" s="1">
        <v>5573.8939666144652</v>
      </c>
      <c r="I76" s="1">
        <v>5583.4569076436637</v>
      </c>
      <c r="J76" s="1">
        <v>5302.0428253774271</v>
      </c>
      <c r="K76" s="1">
        <v>5255.0844326437882</v>
      </c>
      <c r="L76" s="1">
        <v>5106.8006833366426</v>
      </c>
      <c r="M76" s="1">
        <v>4918.84731185895</v>
      </c>
      <c r="N76" s="1">
        <v>4972.0576481705957</v>
      </c>
      <c r="O76" s="10">
        <f t="shared" si="6"/>
        <v>5189.3276820953797</v>
      </c>
      <c r="P76" s="10">
        <f t="shared" si="5"/>
        <v>5160.5478009106491</v>
      </c>
    </row>
    <row r="77" spans="2:18" ht="15.75" thickBot="1" x14ac:dyDescent="0.3">
      <c r="B77" s="93">
        <v>2024</v>
      </c>
      <c r="C77" s="17">
        <v>4943.1412570645698</v>
      </c>
      <c r="D77" s="17">
        <v>4848.3862270902955</v>
      </c>
      <c r="E77" s="17">
        <v>4738.9891092128091</v>
      </c>
      <c r="F77" s="17">
        <v>4994.860863154101</v>
      </c>
      <c r="G77" s="17">
        <v>4948.6297934066897</v>
      </c>
      <c r="H77" s="17">
        <v>4769.6939721774652</v>
      </c>
      <c r="I77" s="17">
        <f>+I33/I55</f>
        <v>5125.6326189949214</v>
      </c>
      <c r="J77" s="17">
        <v>4965.3568509911429</v>
      </c>
      <c r="K77" s="17">
        <v>4799.3419109156202</v>
      </c>
      <c r="L77" s="17"/>
      <c r="M77" s="17"/>
      <c r="N77" s="17"/>
      <c r="O77" s="15"/>
      <c r="P77" s="15"/>
      <c r="Q77" s="100"/>
      <c r="R77" s="99"/>
    </row>
    <row r="78" spans="2:18" x14ac:dyDescent="0.25">
      <c r="B78" s="36" t="s">
        <v>21</v>
      </c>
      <c r="H78" s="1"/>
      <c r="I78" s="1"/>
    </row>
    <row r="79" spans="2:18" x14ac:dyDescent="0.25">
      <c r="H79" s="1"/>
      <c r="I79" s="1"/>
      <c r="N79" s="16"/>
    </row>
    <row r="80" spans="2:18" x14ac:dyDescent="0.25">
      <c r="H80" s="100"/>
      <c r="I80" s="99"/>
      <c r="J80" s="99"/>
    </row>
    <row r="81" spans="8:8" x14ac:dyDescent="0.25">
      <c r="H81" s="1"/>
    </row>
    <row r="82" spans="8:8" x14ac:dyDescent="0.25">
      <c r="H82" s="45"/>
    </row>
  </sheetData>
  <mergeCells count="4">
    <mergeCell ref="G13:J13"/>
    <mergeCell ref="G57:J57"/>
    <mergeCell ref="G35:J35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8:O47 O60:O69" formulaRange="1"/>
    <ignoredError sqref="B26:B30 B46:B52 B70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9" workbookViewId="0">
      <selection activeCell="J67" sqref="J67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9" t="s">
        <v>15</v>
      </c>
      <c r="G11" s="122"/>
      <c r="H11" s="123"/>
    </row>
    <row r="12" spans="2:13" ht="15.75" thickBot="1" x14ac:dyDescent="0.3"/>
    <row r="13" spans="2:13" s="46" customFormat="1" ht="15.75" thickBot="1" x14ac:dyDescent="0.3">
      <c r="C13" s="116" t="s">
        <v>25</v>
      </c>
      <c r="D13" s="117"/>
      <c r="E13" s="116" t="s">
        <v>26</v>
      </c>
      <c r="F13" s="117"/>
      <c r="G13" s="116" t="s">
        <v>27</v>
      </c>
      <c r="H13" s="117"/>
      <c r="I13" s="116" t="s">
        <v>28</v>
      </c>
      <c r="J13" s="117"/>
      <c r="K13" s="116" t="s">
        <v>29</v>
      </c>
      <c r="L13" s="117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f>+E32/E31-1</f>
        <v>0.10781371831178621</v>
      </c>
      <c r="G32" s="55">
        <v>4660.5633399999997</v>
      </c>
      <c r="H32" s="56">
        <v>3.3349892944034343E-2</v>
      </c>
      <c r="I32" s="55"/>
      <c r="J32" s="56"/>
      <c r="K32" s="55"/>
      <c r="L32" s="56"/>
      <c r="M32" s="91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16" t="s">
        <v>25</v>
      </c>
      <c r="D35" s="117"/>
      <c r="E35" s="116" t="s">
        <v>26</v>
      </c>
      <c r="F35" s="117"/>
      <c r="G35" s="116" t="s">
        <v>27</v>
      </c>
      <c r="H35" s="117"/>
      <c r="I35" s="116" t="s">
        <v>28</v>
      </c>
      <c r="J35" s="117"/>
      <c r="K35" s="116" t="s">
        <v>29</v>
      </c>
      <c r="L35" s="117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f>+E54/E53-1</f>
        <v>-6.7949758463825671E-2</v>
      </c>
      <c r="G54" s="55">
        <v>4950.1770316032234</v>
      </c>
      <c r="H54" s="56">
        <v>-7.7089602163787463E-2</v>
      </c>
      <c r="I54" s="55"/>
      <c r="J54" s="56"/>
      <c r="K54" s="55"/>
      <c r="L54" s="56"/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8"/>
    </row>
    <row r="57" spans="2:12" x14ac:dyDescent="0.25">
      <c r="E57" s="1"/>
    </row>
    <row r="58" spans="2:12" x14ac:dyDescent="0.25">
      <c r="G58" s="98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9">
        <v>2024</v>
      </c>
      <c r="D62" s="120"/>
      <c r="E62" s="120"/>
      <c r="F62" s="120"/>
      <c r="G62" s="120"/>
      <c r="H62" s="120"/>
      <c r="I62" s="120"/>
      <c r="J62" s="120"/>
      <c r="K62" s="120"/>
      <c r="L62" s="121"/>
    </row>
    <row r="63" spans="2:12" ht="15.75" thickBot="1" x14ac:dyDescent="0.3">
      <c r="B63" s="58" t="s">
        <v>36</v>
      </c>
      <c r="C63" s="116" t="s">
        <v>25</v>
      </c>
      <c r="D63" s="117"/>
      <c r="E63" s="116" t="s">
        <v>26</v>
      </c>
      <c r="F63" s="118"/>
      <c r="G63" s="116" t="s">
        <v>27</v>
      </c>
      <c r="H63" s="117"/>
      <c r="I63" s="118" t="s">
        <v>28</v>
      </c>
      <c r="J63" s="117"/>
      <c r="K63" s="118" t="s">
        <v>37</v>
      </c>
      <c r="L63" s="117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 t="s">
        <v>38</v>
      </c>
      <c r="H64" s="61">
        <v>0.35029714294204994</v>
      </c>
      <c r="I64" s="60"/>
      <c r="J64" s="61"/>
      <c r="K64" s="60"/>
      <c r="L64" s="61"/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 t="s">
        <v>45</v>
      </c>
      <c r="H65" s="64">
        <v>0.14322750522768932</v>
      </c>
      <c r="I65" s="63"/>
      <c r="J65" s="64"/>
      <c r="K65" s="63"/>
      <c r="L65" s="64"/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 t="s">
        <v>71</v>
      </c>
      <c r="H66" s="64">
        <v>0.14007372305000154</v>
      </c>
      <c r="I66" s="63"/>
      <c r="J66" s="64"/>
      <c r="K66" s="63"/>
      <c r="L66" s="64"/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 t="s">
        <v>48</v>
      </c>
      <c r="H67" s="64">
        <v>8.080929932440116E-2</v>
      </c>
      <c r="I67" s="63"/>
      <c r="J67" s="64"/>
      <c r="K67" s="63"/>
      <c r="L67" s="64"/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 t="s">
        <v>40</v>
      </c>
      <c r="H68" s="71">
        <v>7.6970590847223921E-2</v>
      </c>
      <c r="I68" s="70"/>
      <c r="J68" s="71"/>
      <c r="K68" s="70"/>
      <c r="L68" s="71"/>
    </row>
    <row r="69" spans="2:12" ht="16.5" thickBot="1" x14ac:dyDescent="0.3">
      <c r="B69" s="57"/>
    </row>
    <row r="70" spans="2:12" ht="15.75" thickBot="1" x14ac:dyDescent="0.3">
      <c r="C70" s="119">
        <v>2023</v>
      </c>
      <c r="D70" s="120"/>
      <c r="E70" s="120"/>
      <c r="F70" s="120"/>
      <c r="G70" s="120"/>
      <c r="H70" s="120"/>
      <c r="I70" s="120"/>
      <c r="J70" s="120"/>
      <c r="K70" s="120"/>
      <c r="L70" s="121"/>
    </row>
    <row r="71" spans="2:12" ht="15.75" thickBot="1" x14ac:dyDescent="0.3">
      <c r="B71" s="58" t="s">
        <v>36</v>
      </c>
      <c r="C71" s="116" t="s">
        <v>25</v>
      </c>
      <c r="D71" s="117"/>
      <c r="E71" s="116" t="s">
        <v>26</v>
      </c>
      <c r="F71" s="118"/>
      <c r="G71" s="116" t="s">
        <v>27</v>
      </c>
      <c r="H71" s="117"/>
      <c r="I71" s="118" t="s">
        <v>28</v>
      </c>
      <c r="J71" s="117"/>
      <c r="K71" s="118" t="s">
        <v>37</v>
      </c>
      <c r="L71" s="117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9">
        <v>2022</v>
      </c>
      <c r="D78" s="120"/>
      <c r="E78" s="120"/>
      <c r="F78" s="120"/>
      <c r="G78" s="120"/>
      <c r="H78" s="120"/>
      <c r="I78" s="120"/>
      <c r="J78" s="120"/>
      <c r="K78" s="120"/>
      <c r="L78" s="121"/>
    </row>
    <row r="79" spans="2:12" ht="15.75" thickBot="1" x14ac:dyDescent="0.3">
      <c r="B79" s="58" t="s">
        <v>36</v>
      </c>
      <c r="C79" s="116" t="s">
        <v>25</v>
      </c>
      <c r="D79" s="117"/>
      <c r="E79" s="116" t="s">
        <v>26</v>
      </c>
      <c r="F79" s="118"/>
      <c r="G79" s="116" t="s">
        <v>27</v>
      </c>
      <c r="H79" s="117"/>
      <c r="I79" s="118" t="s">
        <v>28</v>
      </c>
      <c r="J79" s="117"/>
      <c r="K79" s="118" t="s">
        <v>37</v>
      </c>
      <c r="L79" s="117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9">
        <v>2021</v>
      </c>
      <c r="D87" s="120"/>
      <c r="E87" s="120"/>
      <c r="F87" s="120"/>
      <c r="G87" s="120"/>
      <c r="H87" s="120"/>
      <c r="I87" s="120"/>
      <c r="J87" s="120"/>
      <c r="K87" s="120"/>
      <c r="L87" s="121"/>
    </row>
    <row r="88" spans="2:12" ht="15.75" thickBot="1" x14ac:dyDescent="0.3">
      <c r="B88" s="58" t="s">
        <v>36</v>
      </c>
      <c r="C88" s="116" t="s">
        <v>25</v>
      </c>
      <c r="D88" s="117"/>
      <c r="E88" s="116" t="s">
        <v>26</v>
      </c>
      <c r="F88" s="118"/>
      <c r="G88" s="116" t="s">
        <v>27</v>
      </c>
      <c r="H88" s="117"/>
      <c r="I88" s="118" t="s">
        <v>28</v>
      </c>
      <c r="J88" s="117"/>
      <c r="K88" s="118" t="s">
        <v>37</v>
      </c>
      <c r="L88" s="117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9">
        <v>2020</v>
      </c>
      <c r="D96" s="120"/>
      <c r="E96" s="120"/>
      <c r="F96" s="120"/>
      <c r="G96" s="120"/>
      <c r="H96" s="120"/>
      <c r="I96" s="120"/>
      <c r="J96" s="120"/>
      <c r="K96" s="120"/>
      <c r="L96" s="121"/>
    </row>
    <row r="97" spans="2:12" ht="15.75" thickBot="1" x14ac:dyDescent="0.3">
      <c r="B97" s="58" t="s">
        <v>36</v>
      </c>
      <c r="C97" s="116" t="s">
        <v>25</v>
      </c>
      <c r="D97" s="117"/>
      <c r="E97" s="116" t="s">
        <v>26</v>
      </c>
      <c r="F97" s="118"/>
      <c r="G97" s="116" t="s">
        <v>27</v>
      </c>
      <c r="H97" s="117"/>
      <c r="I97" s="118" t="s">
        <v>28</v>
      </c>
      <c r="J97" s="117"/>
      <c r="K97" s="118" t="s">
        <v>37</v>
      </c>
      <c r="L97" s="117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9">
        <v>2019</v>
      </c>
      <c r="D105" s="120"/>
      <c r="E105" s="120"/>
      <c r="F105" s="120"/>
      <c r="G105" s="120"/>
      <c r="H105" s="120"/>
      <c r="I105" s="120"/>
      <c r="J105" s="120"/>
      <c r="K105" s="120"/>
      <c r="L105" s="121"/>
    </row>
    <row r="106" spans="2:12" ht="15.75" thickBot="1" x14ac:dyDescent="0.3">
      <c r="B106" s="58" t="s">
        <v>36</v>
      </c>
      <c r="C106" s="116" t="s">
        <v>25</v>
      </c>
      <c r="D106" s="117"/>
      <c r="E106" s="116" t="s">
        <v>26</v>
      </c>
      <c r="F106" s="118"/>
      <c r="G106" s="116" t="s">
        <v>27</v>
      </c>
      <c r="H106" s="117"/>
      <c r="I106" s="118" t="s">
        <v>28</v>
      </c>
      <c r="J106" s="117"/>
      <c r="K106" s="118" t="s">
        <v>37</v>
      </c>
      <c r="L106" s="117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9">
        <v>2018</v>
      </c>
      <c r="D114" s="120"/>
      <c r="E114" s="120"/>
      <c r="F114" s="120"/>
      <c r="G114" s="120"/>
      <c r="H114" s="120"/>
      <c r="I114" s="120"/>
      <c r="J114" s="120"/>
      <c r="K114" s="120"/>
      <c r="L114" s="121"/>
    </row>
    <row r="115" spans="2:12" ht="15.75" thickBot="1" x14ac:dyDescent="0.3">
      <c r="B115" s="58" t="s">
        <v>36</v>
      </c>
      <c r="C115" s="116" t="s">
        <v>25</v>
      </c>
      <c r="D115" s="117"/>
      <c r="E115" s="116" t="s">
        <v>26</v>
      </c>
      <c r="F115" s="118"/>
      <c r="G115" s="116" t="s">
        <v>27</v>
      </c>
      <c r="H115" s="117"/>
      <c r="I115" s="118" t="s">
        <v>28</v>
      </c>
      <c r="J115" s="117"/>
      <c r="K115" s="118" t="s">
        <v>37</v>
      </c>
      <c r="L115" s="117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9">
        <v>2017</v>
      </c>
      <c r="D123" s="120"/>
      <c r="E123" s="120"/>
      <c r="F123" s="120"/>
      <c r="G123" s="120"/>
      <c r="H123" s="120"/>
      <c r="I123" s="120"/>
      <c r="J123" s="120"/>
      <c r="K123" s="120"/>
      <c r="L123" s="121"/>
    </row>
    <row r="124" spans="2:12" ht="15.75" thickBot="1" x14ac:dyDescent="0.3">
      <c r="B124" s="58" t="s">
        <v>36</v>
      </c>
      <c r="C124" s="116" t="s">
        <v>25</v>
      </c>
      <c r="D124" s="117"/>
      <c r="E124" s="116" t="s">
        <v>26</v>
      </c>
      <c r="F124" s="118"/>
      <c r="G124" s="116" t="s">
        <v>27</v>
      </c>
      <c r="H124" s="117"/>
      <c r="I124" s="118" t="s">
        <v>28</v>
      </c>
      <c r="J124" s="117"/>
      <c r="K124" s="118" t="s">
        <v>37</v>
      </c>
      <c r="L124" s="117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9">
        <v>2016</v>
      </c>
      <c r="D132" s="120"/>
      <c r="E132" s="120"/>
      <c r="F132" s="120"/>
      <c r="G132" s="120"/>
      <c r="H132" s="120"/>
      <c r="I132" s="120"/>
      <c r="J132" s="120"/>
      <c r="K132" s="120"/>
      <c r="L132" s="121"/>
    </row>
    <row r="133" spans="2:12" ht="15.75" thickBot="1" x14ac:dyDescent="0.3">
      <c r="B133" s="58" t="s">
        <v>36</v>
      </c>
      <c r="C133" s="116" t="s">
        <v>25</v>
      </c>
      <c r="D133" s="117"/>
      <c r="E133" s="116" t="s">
        <v>26</v>
      </c>
      <c r="F133" s="118"/>
      <c r="G133" s="116" t="s">
        <v>27</v>
      </c>
      <c r="H133" s="117"/>
      <c r="I133" s="118" t="s">
        <v>28</v>
      </c>
      <c r="J133" s="117"/>
      <c r="K133" s="118" t="s">
        <v>37</v>
      </c>
      <c r="L133" s="117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9">
        <v>2015</v>
      </c>
      <c r="D141" s="120"/>
      <c r="E141" s="120"/>
      <c r="F141" s="120"/>
      <c r="G141" s="120"/>
      <c r="H141" s="120"/>
      <c r="I141" s="120"/>
      <c r="J141" s="120"/>
      <c r="K141" s="120"/>
      <c r="L141" s="121"/>
    </row>
    <row r="142" spans="2:12" ht="15.75" thickBot="1" x14ac:dyDescent="0.3">
      <c r="B142" s="58" t="s">
        <v>36</v>
      </c>
      <c r="C142" s="116" t="s">
        <v>25</v>
      </c>
      <c r="D142" s="117"/>
      <c r="E142" s="116" t="s">
        <v>26</v>
      </c>
      <c r="F142" s="118"/>
      <c r="G142" s="116" t="s">
        <v>27</v>
      </c>
      <c r="H142" s="117"/>
      <c r="I142" s="118" t="s">
        <v>28</v>
      </c>
      <c r="J142" s="117"/>
      <c r="K142" s="118" t="s">
        <v>37</v>
      </c>
      <c r="L142" s="117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9">
        <v>2014</v>
      </c>
      <c r="D150" s="120"/>
      <c r="E150" s="120"/>
      <c r="F150" s="120"/>
      <c r="G150" s="120"/>
      <c r="H150" s="120"/>
      <c r="I150" s="120"/>
      <c r="J150" s="120"/>
      <c r="K150" s="120"/>
      <c r="L150" s="121"/>
    </row>
    <row r="151" spans="2:12" ht="15.75" thickBot="1" x14ac:dyDescent="0.3">
      <c r="B151" s="58" t="s">
        <v>36</v>
      </c>
      <c r="C151" s="116" t="s">
        <v>25</v>
      </c>
      <c r="D151" s="117"/>
      <c r="E151" s="116" t="s">
        <v>26</v>
      </c>
      <c r="F151" s="118"/>
      <c r="G151" s="116" t="s">
        <v>27</v>
      </c>
      <c r="H151" s="117"/>
      <c r="I151" s="118" t="s">
        <v>28</v>
      </c>
      <c r="J151" s="117"/>
      <c r="K151" s="118" t="s">
        <v>37</v>
      </c>
      <c r="L151" s="117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9" t="s">
        <v>47</v>
      </c>
      <c r="D159" s="120"/>
      <c r="E159" s="120"/>
      <c r="F159" s="120"/>
      <c r="G159" s="120"/>
      <c r="H159" s="120"/>
      <c r="I159" s="120"/>
      <c r="J159" s="120"/>
      <c r="K159" s="120"/>
      <c r="L159" s="121"/>
    </row>
    <row r="160" spans="2:12" s="46" customFormat="1" ht="15.75" thickBot="1" x14ac:dyDescent="0.3">
      <c r="B160" s="58" t="s">
        <v>36</v>
      </c>
      <c r="C160" s="116" t="s">
        <v>25</v>
      </c>
      <c r="D160" s="117"/>
      <c r="E160" s="116" t="s">
        <v>26</v>
      </c>
      <c r="F160" s="118"/>
      <c r="G160" s="116" t="s">
        <v>27</v>
      </c>
      <c r="H160" s="117"/>
      <c r="I160" s="118" t="s">
        <v>28</v>
      </c>
      <c r="J160" s="117"/>
      <c r="K160" s="118" t="s">
        <v>37</v>
      </c>
      <c r="L160" s="117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9" t="s">
        <v>49</v>
      </c>
      <c r="D168" s="120"/>
      <c r="E168" s="120"/>
      <c r="F168" s="120"/>
      <c r="G168" s="120"/>
      <c r="H168" s="120"/>
      <c r="I168" s="120"/>
      <c r="J168" s="120"/>
      <c r="K168" s="120"/>
      <c r="L168" s="121"/>
    </row>
    <row r="169" spans="2:12" s="46" customFormat="1" ht="15.75" thickBot="1" x14ac:dyDescent="0.3">
      <c r="B169" s="58" t="s">
        <v>36</v>
      </c>
      <c r="C169" s="116" t="s">
        <v>25</v>
      </c>
      <c r="D169" s="117"/>
      <c r="E169" s="116" t="s">
        <v>26</v>
      </c>
      <c r="F169" s="118"/>
      <c r="G169" s="116" t="s">
        <v>27</v>
      </c>
      <c r="H169" s="117"/>
      <c r="I169" s="118" t="s">
        <v>28</v>
      </c>
      <c r="J169" s="117"/>
      <c r="K169" s="118" t="s">
        <v>37</v>
      </c>
      <c r="L169" s="117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9" t="s">
        <v>51</v>
      </c>
      <c r="D177" s="120"/>
      <c r="E177" s="120"/>
      <c r="F177" s="120"/>
      <c r="G177" s="120"/>
      <c r="H177" s="120"/>
      <c r="I177" s="120"/>
      <c r="J177" s="120"/>
      <c r="K177" s="120"/>
      <c r="L177" s="121"/>
    </row>
    <row r="178" spans="2:12" ht="15.75" thickBot="1" x14ac:dyDescent="0.3">
      <c r="B178" s="58" t="s">
        <v>36</v>
      </c>
      <c r="C178" s="124" t="s">
        <v>25</v>
      </c>
      <c r="D178" s="123"/>
      <c r="E178" s="124" t="s">
        <v>26</v>
      </c>
      <c r="F178" s="122"/>
      <c r="G178" s="124" t="s">
        <v>27</v>
      </c>
      <c r="H178" s="123"/>
      <c r="I178" s="122" t="s">
        <v>28</v>
      </c>
      <c r="J178" s="123"/>
      <c r="K178" s="122" t="s">
        <v>37</v>
      </c>
      <c r="L178" s="123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9" t="s">
        <v>52</v>
      </c>
      <c r="D186" s="120"/>
      <c r="E186" s="120"/>
      <c r="F186" s="120"/>
      <c r="G186" s="120"/>
      <c r="H186" s="120"/>
      <c r="I186" s="120"/>
      <c r="J186" s="120"/>
      <c r="K186" s="120"/>
      <c r="L186" s="121"/>
    </row>
    <row r="187" spans="2:12" ht="15.75" thickBot="1" x14ac:dyDescent="0.3">
      <c r="B187" s="58" t="s">
        <v>36</v>
      </c>
      <c r="C187" s="124" t="s">
        <v>25</v>
      </c>
      <c r="D187" s="123"/>
      <c r="E187" s="124" t="s">
        <v>26</v>
      </c>
      <c r="F187" s="122"/>
      <c r="G187" s="124" t="s">
        <v>27</v>
      </c>
      <c r="H187" s="123"/>
      <c r="I187" s="122" t="s">
        <v>28</v>
      </c>
      <c r="J187" s="123"/>
      <c r="K187" s="122" t="s">
        <v>37</v>
      </c>
      <c r="L187" s="123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9" t="s">
        <v>53</v>
      </c>
      <c r="D195" s="120"/>
      <c r="E195" s="120"/>
      <c r="F195" s="120"/>
      <c r="G195" s="120"/>
      <c r="H195" s="120"/>
      <c r="I195" s="120"/>
      <c r="J195" s="120"/>
      <c r="K195" s="120"/>
      <c r="L195" s="121"/>
    </row>
    <row r="196" spans="2:12" ht="15.75" thickBot="1" x14ac:dyDescent="0.3">
      <c r="B196" s="58" t="s">
        <v>36</v>
      </c>
      <c r="C196" s="124" t="s">
        <v>25</v>
      </c>
      <c r="D196" s="123"/>
      <c r="E196" s="124" t="s">
        <v>26</v>
      </c>
      <c r="F196" s="122"/>
      <c r="G196" s="124" t="s">
        <v>27</v>
      </c>
      <c r="H196" s="123"/>
      <c r="I196" s="122" t="s">
        <v>28</v>
      </c>
      <c r="J196" s="123"/>
      <c r="K196" s="122" t="s">
        <v>37</v>
      </c>
      <c r="L196" s="123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9" t="s">
        <v>55</v>
      </c>
      <c r="D204" s="120"/>
      <c r="E204" s="120"/>
      <c r="F204" s="120"/>
      <c r="G204" s="120"/>
      <c r="H204" s="120"/>
      <c r="I204" s="120"/>
      <c r="J204" s="120"/>
      <c r="K204" s="120"/>
      <c r="L204" s="121"/>
    </row>
    <row r="205" spans="2:12" ht="15.75" thickBot="1" x14ac:dyDescent="0.3">
      <c r="B205" s="58" t="s">
        <v>36</v>
      </c>
      <c r="C205" s="124" t="s">
        <v>25</v>
      </c>
      <c r="D205" s="123"/>
      <c r="E205" s="124" t="s">
        <v>26</v>
      </c>
      <c r="F205" s="122"/>
      <c r="G205" s="124" t="s">
        <v>27</v>
      </c>
      <c r="H205" s="123"/>
      <c r="I205" s="122" t="s">
        <v>28</v>
      </c>
      <c r="J205" s="123"/>
      <c r="K205" s="122" t="s">
        <v>37</v>
      </c>
      <c r="L205" s="123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9" t="s">
        <v>57</v>
      </c>
      <c r="D213" s="120"/>
      <c r="E213" s="120"/>
      <c r="F213" s="120"/>
      <c r="G213" s="120"/>
      <c r="H213" s="120"/>
      <c r="I213" s="120"/>
      <c r="J213" s="120"/>
      <c r="K213" s="120"/>
      <c r="L213" s="121"/>
    </row>
    <row r="214" spans="2:12" ht="15.75" thickBot="1" x14ac:dyDescent="0.3">
      <c r="B214" s="58" t="s">
        <v>36</v>
      </c>
      <c r="C214" s="124" t="s">
        <v>25</v>
      </c>
      <c r="D214" s="123"/>
      <c r="E214" s="124" t="s">
        <v>26</v>
      </c>
      <c r="F214" s="122"/>
      <c r="G214" s="124" t="s">
        <v>27</v>
      </c>
      <c r="H214" s="123"/>
      <c r="I214" s="122" t="s">
        <v>28</v>
      </c>
      <c r="J214" s="123"/>
      <c r="K214" s="122" t="s">
        <v>37</v>
      </c>
      <c r="L214" s="123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7"/>
  <sheetViews>
    <sheetView showGridLines="0" workbookViewId="0">
      <pane ySplit="12" topLeftCell="A86" activePane="bottomLeft" state="frozen"/>
      <selection pane="bottomLeft" activeCell="K221" sqref="K221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5" t="s">
        <v>66</v>
      </c>
      <c r="D10" s="126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9">
        <v>44562</v>
      </c>
      <c r="C193" s="90">
        <v>7152528.9400000023</v>
      </c>
      <c r="D193" s="18">
        <v>1628.2264299999999</v>
      </c>
      <c r="E193" s="25">
        <v>4392.8343185044605</v>
      </c>
    </row>
    <row r="194" spans="2:5" x14ac:dyDescent="0.25">
      <c r="B194" s="89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9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4">
        <v>44562</v>
      </c>
      <c r="C205" s="90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9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9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9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9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9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9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9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9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9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9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95">
        <v>45261</v>
      </c>
      <c r="C216" s="88">
        <v>9697653.7299999986</v>
      </c>
      <c r="D216" s="27">
        <v>1950.43067</v>
      </c>
      <c r="E216" s="28">
        <f t="shared" si="0"/>
        <v>4972.0576481705957</v>
      </c>
    </row>
    <row r="217" spans="2:5" x14ac:dyDescent="0.25">
      <c r="B217" s="94">
        <v>45292</v>
      </c>
      <c r="C217" s="101">
        <v>12450784.049999999</v>
      </c>
      <c r="D217" s="102">
        <v>2518.7999699999996</v>
      </c>
      <c r="E217" s="103">
        <v>4943.1412570645698</v>
      </c>
    </row>
    <row r="218" spans="2:5" x14ac:dyDescent="0.25">
      <c r="B218" s="89">
        <v>45323</v>
      </c>
      <c r="C218" s="104">
        <v>10123268.699999999</v>
      </c>
      <c r="D218" s="105">
        <v>2087.9666399999996</v>
      </c>
      <c r="E218" s="106">
        <v>4848.3862270902955</v>
      </c>
    </row>
    <row r="219" spans="2:5" x14ac:dyDescent="0.25">
      <c r="B219" s="89">
        <v>45352</v>
      </c>
      <c r="C219" s="104">
        <v>7659097.5199999996</v>
      </c>
      <c r="D219" s="105">
        <v>1616.1880400000007</v>
      </c>
      <c r="E219" s="106">
        <v>4738.9891092128091</v>
      </c>
    </row>
    <row r="220" spans="2:5" x14ac:dyDescent="0.25">
      <c r="B220" s="89">
        <v>45383</v>
      </c>
      <c r="C220" s="104">
        <v>12825778.850000003</v>
      </c>
      <c r="D220" s="105">
        <v>2567.7950200000005</v>
      </c>
      <c r="E220" s="106">
        <v>4994.860863154101</v>
      </c>
    </row>
    <row r="221" spans="2:5" x14ac:dyDescent="0.25">
      <c r="B221" s="89">
        <v>45413</v>
      </c>
      <c r="C221" s="104">
        <v>9910553.1900000032</v>
      </c>
      <c r="D221" s="105">
        <v>2002.68632</v>
      </c>
      <c r="E221" s="106">
        <v>4948.6297934066897</v>
      </c>
    </row>
    <row r="222" spans="2:5" x14ac:dyDescent="0.25">
      <c r="B222" s="89">
        <v>45444</v>
      </c>
      <c r="C222" s="104">
        <v>5165947.4600000009</v>
      </c>
      <c r="D222" s="105">
        <v>1083.0773399999996</v>
      </c>
      <c r="E222" s="106">
        <v>4769.6939721774652</v>
      </c>
    </row>
    <row r="223" spans="2:5" x14ac:dyDescent="0.25">
      <c r="B223" s="89">
        <v>45474</v>
      </c>
      <c r="C223" s="104">
        <v>7022021.3000000007</v>
      </c>
      <c r="D223" s="105">
        <v>1369.9813899999997</v>
      </c>
      <c r="E223" s="106">
        <v>5125.6326189949214</v>
      </c>
    </row>
    <row r="224" spans="2:5" x14ac:dyDescent="0.25">
      <c r="B224" s="89">
        <v>45505</v>
      </c>
      <c r="C224" s="104">
        <v>7655664.9999999991</v>
      </c>
      <c r="D224" s="105">
        <v>1541.81567</v>
      </c>
      <c r="E224" s="106">
        <v>4965.3568509911429</v>
      </c>
    </row>
    <row r="225" spans="2:5" x14ac:dyDescent="0.25">
      <c r="B225" s="95">
        <v>45536</v>
      </c>
      <c r="C225" s="107">
        <v>8392927.3000000007</v>
      </c>
      <c r="D225" s="108">
        <v>1748.7662800000001</v>
      </c>
      <c r="E225" s="109">
        <v>4799.3419109156202</v>
      </c>
    </row>
    <row r="227" spans="2:5" x14ac:dyDescent="0.25">
      <c r="B227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2024-10-08T13:51:15Z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