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101" documentId="8_{133EE0F5-60F3-4F5B-8D62-C787E00E349A}" xr6:coauthVersionLast="47" xr6:coauthVersionMax="47" xr10:uidLastSave="{EF846F84-F53E-42F3-A561-F45163D39CD1}"/>
  <bookViews>
    <workbookView xWindow="-120" yWindow="-120" windowWidth="29040" windowHeight="15720" xr2:uid="{00000000-000D-0000-FFFF-FFFF00000000}"/>
  </bookViews>
  <sheets>
    <sheet name="Leche Fluida" sheetId="3" r:id="rId1"/>
    <sheet name="Listado Dato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5" i="3" l="1"/>
  <c r="Q69" i="3" l="1"/>
  <c r="Q70" i="3"/>
  <c r="Q71" i="3"/>
  <c r="R71" i="3" s="1"/>
  <c r="Q72" i="3"/>
  <c r="R72" i="3" s="1"/>
  <c r="Q73" i="3"/>
  <c r="R73" i="3" s="1"/>
  <c r="Q74" i="3"/>
  <c r="R74" i="3" s="1"/>
  <c r="Q75" i="3"/>
  <c r="R75" i="3" s="1"/>
  <c r="O75" i="3"/>
  <c r="O49" i="3"/>
  <c r="O50" i="3"/>
  <c r="O51" i="3"/>
  <c r="O52" i="3"/>
  <c r="O74" i="3" s="1"/>
  <c r="Q67" i="3"/>
  <c r="Q68" i="3"/>
  <c r="R69" i="3"/>
  <c r="O29" i="3"/>
  <c r="P30" i="3"/>
  <c r="Q66" i="3"/>
  <c r="R67" i="3"/>
  <c r="Q65" i="3"/>
  <c r="Q64" i="3"/>
  <c r="R65" i="3" s="1"/>
  <c r="Q63" i="3"/>
  <c r="R64" i="3" s="1"/>
  <c r="Q62" i="3"/>
  <c r="Q61" i="3"/>
  <c r="R62" i="3"/>
  <c r="Q60" i="3"/>
  <c r="Q59" i="3"/>
  <c r="O28" i="3"/>
  <c r="O27" i="3"/>
  <c r="O26" i="3"/>
  <c r="O48" i="3"/>
  <c r="O15" i="3"/>
  <c r="O37" i="3"/>
  <c r="O25" i="3"/>
  <c r="P26" i="3" s="1"/>
  <c r="O47" i="3"/>
  <c r="O46" i="3"/>
  <c r="O24" i="3"/>
  <c r="O45" i="3"/>
  <c r="O23" i="3"/>
  <c r="O44" i="3"/>
  <c r="O22" i="3"/>
  <c r="O66" i="3"/>
  <c r="O43" i="3"/>
  <c r="O21" i="3"/>
  <c r="O20" i="3"/>
  <c r="O42" i="3"/>
  <c r="O39" i="3"/>
  <c r="O38" i="3"/>
  <c r="P39" i="3"/>
  <c r="O16" i="3"/>
  <c r="P16" i="3"/>
  <c r="O40" i="3"/>
  <c r="P40" i="3"/>
  <c r="O41" i="3"/>
  <c r="O19" i="3"/>
  <c r="O18" i="3"/>
  <c r="O17" i="3"/>
  <c r="P18" i="3" s="1"/>
  <c r="O61" i="3"/>
  <c r="P47" i="3"/>
  <c r="R63" i="3"/>
  <c r="P42" i="3"/>
  <c r="P23" i="3"/>
  <c r="O62" i="3"/>
  <c r="P62" i="3"/>
  <c r="O68" i="3"/>
  <c r="P28" i="3"/>
  <c r="P20" i="3"/>
  <c r="O65" i="3"/>
  <c r="R66" i="3"/>
  <c r="P52" i="3"/>
  <c r="P50" i="3"/>
  <c r="P45" i="3"/>
  <c r="P27" i="3"/>
  <c r="O69" i="3"/>
  <c r="P24" i="3"/>
  <c r="R60" i="3"/>
  <c r="P46" i="3"/>
  <c r="R70" i="3"/>
  <c r="P38" i="3"/>
  <c r="O59" i="3"/>
  <c r="P29" i="3"/>
  <c r="P48" i="3"/>
  <c r="R61" i="3"/>
  <c r="P51" i="3"/>
  <c r="P43" i="3"/>
  <c r="R68" i="3"/>
  <c r="P19" i="3"/>
  <c r="P44" i="3"/>
  <c r="P41" i="3"/>
  <c r="O70" i="3"/>
  <c r="P70" i="3" s="1"/>
  <c r="P66" i="3"/>
  <c r="P21" i="3"/>
  <c r="P17" i="3"/>
  <c r="P22" i="3"/>
  <c r="O67" i="3"/>
  <c r="O60" i="3"/>
  <c r="P25" i="3"/>
  <c r="O64" i="3"/>
  <c r="P49" i="3"/>
  <c r="O63" i="3"/>
  <c r="P63" i="3"/>
  <c r="P69" i="3"/>
  <c r="P64" i="3"/>
  <c r="P60" i="3"/>
  <c r="P61" i="3"/>
  <c r="P67" i="3"/>
  <c r="P68" i="3"/>
  <c r="P65" i="3"/>
  <c r="O73" i="3" l="1"/>
  <c r="O72" i="3"/>
  <c r="O71" i="3"/>
  <c r="P71" i="3" s="1"/>
  <c r="P75" i="3"/>
  <c r="P72" i="3" l="1"/>
  <c r="P73" i="3"/>
  <c r="P74" i="3"/>
</calcChain>
</file>

<file path=xl/sharedStrings.xml><?xml version="1.0" encoding="utf-8"?>
<sst xmlns="http://schemas.openxmlformats.org/spreadsheetml/2006/main" count="81" uniqueCount="38">
  <si>
    <t xml:space="preserve">Venta de Leche Fluida en el Mercado Interno (*) </t>
  </si>
  <si>
    <t>Acceder al listado de datos</t>
  </si>
  <si>
    <t>Volúmen (litro)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</si>
  <si>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</si>
  <si>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</si>
  <si>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</si>
  <si>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</si>
  <si>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</si>
  <si>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</si>
  <si>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</si>
  <si>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</si>
  <si>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</si>
  <si>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</si>
  <si>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</si>
  <si>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</si>
  <si>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</si>
  <si>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</si>
  <si>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</si>
  <si>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2017</t>
  </si>
  <si>
    <t>2018</t>
  </si>
  <si>
    <t>2019</t>
  </si>
  <si>
    <t>2020</t>
  </si>
  <si>
    <t>2021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</si>
  <si>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</si>
  <si>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</si>
  <si>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</si>
  <si>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</si>
  <si>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</si>
  <si>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</si>
  <si>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país.</t>
  </si>
  <si>
    <t>(*) Leche Fluida incluye toda la leche que se vende en bolsa de un litro.</t>
  </si>
  <si>
    <t>Leche Fluida en el Mercado Interno (*)</t>
  </si>
  <si>
    <t>Volver a hoja principal</t>
  </si>
  <si>
    <t>Mes-Año</t>
  </si>
  <si>
    <t>Volúmen (litros)</t>
  </si>
  <si>
    <t>Facturación ($)</t>
  </si>
  <si>
    <t>(*) Tanto el volúmen como la facturación y el precio promedio  son datos de puerta de fábrica de la encuesta del Instituto Nacional de Estadística, la cual no incluye  la totalidad de las industrias del paìs</t>
  </si>
  <si>
    <t>(*) Leche Fluida incluye toda la leche que se vende en bolsa de un litro (taridada y mediana vida).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</si>
</sst>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73">
    <xf numFmtId="0" fontId="0" fillId="0" borderId="0"/>
    <xf numFmtId="0" fontId="7" fillId="2" borderId="0"/>
    <xf numFmtId="0" fontId="8" fillId="0" borderId="0"/>
    <xf numFmtId="169" fontId="1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29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1" fillId="0" borderId="0"/>
    <xf numFmtId="168" fontId="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3" fillId="0" borderId="0" applyAlignment="0">
      <alignment horizontal="left" vertical="top" wrapText="1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4" fillId="0" borderId="0">
      <alignment horizontal="left" indent="1"/>
    </xf>
    <xf numFmtId="0" fontId="15" fillId="3" borderId="0">
      <alignment horizontal="center" vertical="center"/>
    </xf>
    <xf numFmtId="17" fontId="16" fillId="3" borderId="0"/>
    <xf numFmtId="0" fontId="11" fillId="2" borderId="0">
      <alignment horizontal="left"/>
    </xf>
  </cellStyleXfs>
  <cellXfs count="91">
    <xf numFmtId="0" fontId="0" fillId="0" borderId="0" xfId="0"/>
    <xf numFmtId="3" fontId="0" fillId="0" borderId="0" xfId="0" applyNumberFormat="1"/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7" fillId="0" borderId="2" xfId="0" applyNumberFormat="1" applyFont="1" applyBorder="1"/>
    <xf numFmtId="9" fontId="17" fillId="0" borderId="5" xfId="54" applyFont="1" applyBorder="1"/>
    <xf numFmtId="3" fontId="0" fillId="0" borderId="6" xfId="0" applyNumberFormat="1" applyBorder="1"/>
    <xf numFmtId="3" fontId="17" fillId="0" borderId="7" xfId="0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165" fontId="17" fillId="0" borderId="2" xfId="0" applyNumberFormat="1" applyFont="1" applyBorder="1"/>
    <xf numFmtId="165" fontId="0" fillId="0" borderId="6" xfId="0" applyNumberFormat="1" applyBorder="1"/>
    <xf numFmtId="165" fontId="0" fillId="0" borderId="0" xfId="0" applyNumberFormat="1"/>
    <xf numFmtId="165" fontId="17" fillId="0" borderId="7" xfId="0" applyNumberFormat="1" applyFont="1" applyBorder="1"/>
    <xf numFmtId="3" fontId="0" fillId="0" borderId="8" xfId="0" applyNumberFormat="1" applyBorder="1"/>
    <xf numFmtId="3" fontId="0" fillId="0" borderId="9" xfId="0" applyNumberFormat="1" applyBorder="1"/>
    <xf numFmtId="3" fontId="17" fillId="0" borderId="10" xfId="0" applyNumberFormat="1" applyFont="1" applyBorder="1"/>
    <xf numFmtId="9" fontId="17" fillId="0" borderId="11" xfId="54" applyFont="1" applyBorder="1"/>
    <xf numFmtId="165" fontId="0" fillId="0" borderId="9" xfId="0" applyNumberFormat="1" applyBorder="1"/>
    <xf numFmtId="166" fontId="6" fillId="0" borderId="0" xfId="15" applyNumberFormat="1"/>
    <xf numFmtId="0" fontId="17" fillId="0" borderId="12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6" fontId="6" fillId="0" borderId="14" xfId="15" applyNumberFormat="1" applyBorder="1"/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67" fontId="6" fillId="0" borderId="0" xfId="15" applyNumberFormat="1"/>
    <xf numFmtId="167" fontId="9" fillId="0" borderId="0" xfId="11" applyNumberFormat="1" applyAlignment="1" applyProtection="1"/>
    <xf numFmtId="167" fontId="6" fillId="0" borderId="17" xfId="15" applyNumberFormat="1" applyBorder="1"/>
    <xf numFmtId="167" fontId="6" fillId="0" borderId="18" xfId="15" applyNumberFormat="1" applyBorder="1"/>
    <xf numFmtId="166" fontId="17" fillId="0" borderId="19" xfId="15" applyNumberFormat="1" applyFont="1" applyBorder="1" applyAlignment="1">
      <alignment vertical="center" wrapText="1"/>
    </xf>
    <xf numFmtId="166" fontId="17" fillId="0" borderId="20" xfId="15" applyNumberFormat="1" applyFont="1" applyBorder="1" applyAlignment="1">
      <alignment vertical="center" wrapText="1"/>
    </xf>
    <xf numFmtId="166" fontId="6" fillId="0" borderId="12" xfId="15" applyNumberFormat="1" applyBorder="1"/>
    <xf numFmtId="166" fontId="6" fillId="0" borderId="21" xfId="15" applyNumberFormat="1" applyBorder="1"/>
    <xf numFmtId="166" fontId="6" fillId="0" borderId="22" xfId="15" applyNumberFormat="1" applyBorder="1"/>
    <xf numFmtId="167" fontId="0" fillId="0" borderId="18" xfId="0" applyNumberFormat="1" applyBorder="1"/>
    <xf numFmtId="167" fontId="0" fillId="0" borderId="23" xfId="0" applyNumberFormat="1" applyBorder="1"/>
    <xf numFmtId="167" fontId="0" fillId="0" borderId="17" xfId="0" applyNumberFormat="1" applyBorder="1"/>
    <xf numFmtId="166" fontId="6" fillId="0" borderId="24" xfId="15" applyNumberFormat="1" applyBorder="1"/>
    <xf numFmtId="0" fontId="9" fillId="0" borderId="0" xfId="11" applyAlignment="1" applyProtection="1"/>
    <xf numFmtId="166" fontId="17" fillId="0" borderId="25" xfId="15" applyNumberFormat="1" applyFont="1" applyBorder="1" applyAlignment="1">
      <alignment vertical="center" wrapText="1"/>
    </xf>
    <xf numFmtId="0" fontId="12" fillId="0" borderId="0" xfId="0" applyFont="1"/>
    <xf numFmtId="3" fontId="18" fillId="0" borderId="0" xfId="0" applyNumberFormat="1" applyFont="1"/>
    <xf numFmtId="165" fontId="17" fillId="0" borderId="10" xfId="0" applyNumberFormat="1" applyFont="1" applyBorder="1"/>
    <xf numFmtId="165" fontId="0" fillId="0" borderId="8" xfId="0" applyNumberFormat="1" applyBorder="1"/>
    <xf numFmtId="10" fontId="6" fillId="0" borderId="0" xfId="54" applyNumberFormat="1"/>
    <xf numFmtId="49" fontId="0" fillId="0" borderId="0" xfId="0" applyNumberFormat="1"/>
    <xf numFmtId="49" fontId="17" fillId="0" borderId="26" xfId="0" applyNumberFormat="1" applyFont="1" applyBorder="1"/>
    <xf numFmtId="49" fontId="17" fillId="0" borderId="7" xfId="0" applyNumberFormat="1" applyFont="1" applyBorder="1"/>
    <xf numFmtId="49" fontId="12" fillId="0" borderId="0" xfId="0" applyNumberFormat="1" applyFont="1"/>
    <xf numFmtId="49" fontId="17" fillId="0" borderId="2" xfId="0" applyNumberFormat="1" applyFont="1" applyBorder="1"/>
    <xf numFmtId="166" fontId="0" fillId="0" borderId="0" xfId="0" applyNumberFormat="1"/>
    <xf numFmtId="166" fontId="0" fillId="0" borderId="21" xfId="0" applyNumberFormat="1" applyBorder="1"/>
    <xf numFmtId="17" fontId="0" fillId="0" borderId="12" xfId="0" applyNumberFormat="1" applyBorder="1" applyAlignment="1">
      <alignment horizontal="center"/>
    </xf>
    <xf numFmtId="166" fontId="0" fillId="0" borderId="14" xfId="0" applyNumberFormat="1" applyBorder="1"/>
    <xf numFmtId="166" fontId="0" fillId="0" borderId="12" xfId="0" applyNumberFormat="1" applyBorder="1"/>
    <xf numFmtId="166" fontId="0" fillId="0" borderId="22" xfId="0" applyNumberFormat="1" applyBorder="1"/>
    <xf numFmtId="166" fontId="0" fillId="0" borderId="24" xfId="0" applyNumberFormat="1" applyBorder="1"/>
    <xf numFmtId="9" fontId="18" fillId="0" borderId="0" xfId="54" applyFont="1"/>
    <xf numFmtId="166" fontId="6" fillId="0" borderId="0" xfId="15" applyNumberFormat="1" applyBorder="1"/>
    <xf numFmtId="166" fontId="6" fillId="0" borderId="9" xfId="15" applyNumberFormat="1" applyFont="1" applyBorder="1"/>
    <xf numFmtId="166" fontId="6" fillId="0" borderId="9" xfId="15" applyNumberFormat="1" applyFont="1" applyBorder="1" applyAlignment="1">
      <alignment horizontal="center" wrapText="1"/>
    </xf>
    <xf numFmtId="0" fontId="17" fillId="0" borderId="7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0" fontId="17" fillId="0" borderId="27" xfId="0" applyFont="1" applyBorder="1" applyAlignment="1">
      <alignment horizontal="center"/>
    </xf>
    <xf numFmtId="4" fontId="1" fillId="0" borderId="0" xfId="0" applyNumberFormat="1" applyFont="1"/>
    <xf numFmtId="166" fontId="6" fillId="0" borderId="21" xfId="15" applyNumberFormat="1" applyFont="1" applyBorder="1"/>
    <xf numFmtId="166" fontId="6" fillId="0" borderId="0" xfId="15" applyNumberFormat="1" applyFont="1" applyBorder="1"/>
    <xf numFmtId="167" fontId="6" fillId="0" borderId="18" xfId="15" applyNumberFormat="1" applyFont="1" applyBorder="1"/>
    <xf numFmtId="166" fontId="6" fillId="0" borderId="30" xfId="15" applyNumberFormat="1" applyBorder="1"/>
    <xf numFmtId="166" fontId="6" fillId="0" borderId="31" xfId="15" applyNumberFormat="1" applyBorder="1"/>
    <xf numFmtId="167" fontId="0" fillId="0" borderId="32" xfId="0" applyNumberFormat="1" applyBorder="1"/>
    <xf numFmtId="166" fontId="6" fillId="0" borderId="33" xfId="15" applyNumberFormat="1" applyBorder="1"/>
    <xf numFmtId="166" fontId="6" fillId="0" borderId="34" xfId="15" applyNumberFormat="1" applyBorder="1"/>
    <xf numFmtId="167" fontId="6" fillId="0" borderId="35" xfId="15" applyNumberFormat="1" applyBorder="1"/>
    <xf numFmtId="17" fontId="0" fillId="0" borderId="30" xfId="0" applyNumberFormat="1" applyBorder="1" applyAlignment="1">
      <alignment horizontal="center"/>
    </xf>
    <xf numFmtId="17" fontId="0" fillId="0" borderId="33" xfId="0" applyNumberFormat="1" applyBorder="1" applyAlignment="1">
      <alignment horizontal="center"/>
    </xf>
    <xf numFmtId="17" fontId="0" fillId="0" borderId="36" xfId="0" applyNumberFormat="1" applyBorder="1" applyAlignment="1">
      <alignment horizontal="center"/>
    </xf>
    <xf numFmtId="166" fontId="6" fillId="0" borderId="36" xfId="15" applyNumberFormat="1" applyBorder="1"/>
    <xf numFmtId="167" fontId="0" fillId="0" borderId="37" xfId="0" applyNumberFormat="1" applyBorder="1"/>
    <xf numFmtId="0" fontId="17" fillId="0" borderId="28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7" fillId="0" borderId="28" xfId="15" applyNumberFormat="1" applyFont="1" applyBorder="1" applyAlignment="1">
      <alignment horizontal="center"/>
    </xf>
    <xf numFmtId="166" fontId="17" fillId="0" borderId="27" xfId="15" applyNumberFormat="1" applyFont="1" applyBorder="1" applyAlignment="1">
      <alignment horizontal="center"/>
    </xf>
  </cellXfs>
  <cellStyles count="7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linea de totales" xfId="14" xr:uid="{00000000-0005-0000-0000-00000E000000}"/>
    <cellStyle name="Millares" xfId="15" builtinId="3"/>
    <cellStyle name="Millares 2" xfId="16" xr:uid="{00000000-0005-0000-0000-00000F000000}"/>
    <cellStyle name="Millares 2 2" xfId="17" xr:uid="{00000000-0005-0000-0000-000010000000}"/>
    <cellStyle name="Millares 3" xfId="18" xr:uid="{00000000-0005-0000-0000-000011000000}"/>
    <cellStyle name="Millares 3 2" xfId="19" xr:uid="{00000000-0005-0000-0000-000012000000}"/>
    <cellStyle name="Millares 4" xfId="20" xr:uid="{00000000-0005-0000-0000-000013000000}"/>
    <cellStyle name="Millares 4 2" xfId="21" xr:uid="{00000000-0005-0000-0000-000014000000}"/>
    <cellStyle name="Millares 5" xfId="22" xr:uid="{00000000-0005-0000-0000-000015000000}"/>
    <cellStyle name="Millares 6" xfId="23" xr:uid="{00000000-0005-0000-0000-000016000000}"/>
    <cellStyle name="Millares 7" xfId="24" xr:uid="{00000000-0005-0000-0000-000017000000}"/>
    <cellStyle name="Millares 8" xfId="25" xr:uid="{00000000-0005-0000-0000-000018000000}"/>
    <cellStyle name="Millares 9" xfId="26" xr:uid="{00000000-0005-0000-0000-000019000000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3" xfId="39" xr:uid="{00000000-0005-0000-0000-000027000000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3" xfId="45" xr:uid="{00000000-0005-0000-0000-00002D000000}"/>
    <cellStyle name="Normal 3 2" xfId="46" xr:uid="{00000000-0005-0000-0000-00002E000000}"/>
    <cellStyle name="Normal 4" xfId="47" xr:uid="{00000000-0005-0000-0000-00002F000000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9</xdr:col>
      <xdr:colOff>9525</xdr:colOff>
      <xdr:row>7</xdr:row>
      <xdr:rowOff>85725</xdr:rowOff>
    </xdr:to>
    <xdr:pic>
      <xdr:nvPicPr>
        <xdr:cNvPr id="2355" name="Imagen 2">
          <a:extLst>
            <a:ext uri="{FF2B5EF4-FFF2-40B4-BE49-F238E27FC236}">
              <a16:creationId xmlns:a16="http://schemas.microsoft.com/office/drawing/2014/main" id="{4B451628-7487-E0EE-9D08-824E3123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0"/>
          <a:ext cx="22479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80" name="Imagen 2">
          <a:extLst>
            <a:ext uri="{FF2B5EF4-FFF2-40B4-BE49-F238E27FC236}">
              <a16:creationId xmlns:a16="http://schemas.microsoft.com/office/drawing/2014/main" id="{E59FA99D-DF10-BAD3-C62F-4FFDD4F7F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24384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R79"/>
  <sheetViews>
    <sheetView showGridLines="0" tabSelected="1" workbookViewId="0">
      <selection activeCell="J32" sqref="J32"/>
    </sheetView>
  </sheetViews>
  <sheetFormatPr baseColWidth="10" defaultColWidth="9.140625" defaultRowHeight="15" x14ac:dyDescent="0.25"/>
  <cols>
    <col min="1" max="1" width="12.28515625" customWidth="1"/>
    <col min="2" max="2" width="11.42578125" style="48" customWidth="1"/>
    <col min="3" max="3" width="11.7109375" customWidth="1"/>
    <col min="4" max="4" width="11.42578125" customWidth="1"/>
    <col min="5" max="5" width="14.140625" bestFit="1" customWidth="1"/>
    <col min="6" max="6" width="11.85546875" customWidth="1"/>
    <col min="7" max="7" width="11.5703125" bestFit="1" customWidth="1"/>
    <col min="8" max="10" width="11.42578125" customWidth="1"/>
    <col min="11" max="12" width="12.7109375" bestFit="1" customWidth="1"/>
    <col min="13" max="13" width="11.28515625" customWidth="1"/>
    <col min="14" max="14" width="12" customWidth="1"/>
    <col min="15" max="15" width="13.42578125" customWidth="1"/>
    <col min="16" max="16" width="11.42578125" customWidth="1"/>
    <col min="17" max="17" width="16.85546875" customWidth="1"/>
    <col min="18" max="256" width="11.42578125" customWidth="1"/>
  </cols>
  <sheetData>
    <row r="8" spans="2:16" ht="15.75" thickBot="1" x14ac:dyDescent="0.3"/>
    <row r="9" spans="2:16" ht="15.75" thickBot="1" x14ac:dyDescent="0.3">
      <c r="F9" s="83" t="s">
        <v>0</v>
      </c>
      <c r="G9" s="84"/>
      <c r="H9" s="84"/>
      <c r="I9" s="84"/>
      <c r="J9" s="85"/>
    </row>
    <row r="10" spans="2:16" x14ac:dyDescent="0.25">
      <c r="K10" s="41" t="s">
        <v>1</v>
      </c>
    </row>
    <row r="11" spans="2:16" ht="15.75" thickBot="1" x14ac:dyDescent="0.3">
      <c r="B11"/>
      <c r="K11" s="68"/>
    </row>
    <row r="12" spans="2:16" ht="15.75" thickBot="1" x14ac:dyDescent="0.3">
      <c r="G12" s="86" t="s">
        <v>2</v>
      </c>
      <c r="H12" s="87"/>
      <c r="I12" s="88"/>
    </row>
    <row r="13" spans="2:16" ht="15.75" thickBot="1" x14ac:dyDescent="0.3"/>
    <row r="14" spans="2:16" ht="15.75" thickBot="1" x14ac:dyDescent="0.3">
      <c r="B14" s="49" t="s">
        <v>3</v>
      </c>
      <c r="C14" s="2" t="s">
        <v>4</v>
      </c>
      <c r="D14" s="2" t="s">
        <v>5</v>
      </c>
      <c r="E14" s="2" t="s">
        <v>6</v>
      </c>
      <c r="F14" s="2" t="s">
        <v>7</v>
      </c>
      <c r="G14" s="2" t="s">
        <v>8</v>
      </c>
      <c r="H14" s="2" t="s">
        <v>9</v>
      </c>
      <c r="I14" s="2" t="s">
        <v>10</v>
      </c>
      <c r="J14" s="2" t="s">
        <v>11</v>
      </c>
      <c r="K14" s="2" t="s">
        <v>12</v>
      </c>
      <c r="L14" s="2" t="s">
        <v>13</v>
      </c>
      <c r="M14" s="2" t="s">
        <v>14</v>
      </c>
      <c r="N14" s="2" t="s">
        <v>15</v>
      </c>
      <c r="O14" s="3" t="s">
        <v>16</v>
      </c>
      <c r="P14" s="67" t="s">
        <v>17</v>
      </c>
    </row>
    <row r="15" spans="2:16" x14ac:dyDescent="0.25">
      <c r="B15" s="50">
        <v>2007</v>
      </c>
      <c r="C15" s="4">
        <v>16880449</v>
      </c>
      <c r="D15" s="5">
        <v>15969043</v>
      </c>
      <c r="E15" s="5">
        <v>18226396</v>
      </c>
      <c r="F15" s="5">
        <v>17753062</v>
      </c>
      <c r="G15" s="5">
        <v>19815690</v>
      </c>
      <c r="H15" s="5">
        <v>19030189</v>
      </c>
      <c r="I15" s="5">
        <v>19689275</v>
      </c>
      <c r="J15" s="5">
        <v>20699093</v>
      </c>
      <c r="K15" s="5">
        <v>18136594</v>
      </c>
      <c r="L15" s="5">
        <v>18756605</v>
      </c>
      <c r="M15" s="5">
        <v>18111782</v>
      </c>
      <c r="N15" s="5">
        <v>17107642</v>
      </c>
      <c r="O15" s="6">
        <f t="shared" ref="O15:O20" si="0">SUM(C15:N15)</f>
        <v>220175820</v>
      </c>
      <c r="P15" s="7"/>
    </row>
    <row r="16" spans="2:16" x14ac:dyDescent="0.25">
      <c r="B16" s="50">
        <v>2008</v>
      </c>
      <c r="C16" s="8">
        <v>16492774</v>
      </c>
      <c r="D16" s="1">
        <v>16687880</v>
      </c>
      <c r="E16" s="1">
        <v>17621607</v>
      </c>
      <c r="F16" s="1">
        <v>18338447</v>
      </c>
      <c r="G16" s="1">
        <v>19106217</v>
      </c>
      <c r="H16" s="1">
        <v>18528102</v>
      </c>
      <c r="I16" s="1">
        <v>18848696</v>
      </c>
      <c r="J16" s="1">
        <v>18962948</v>
      </c>
      <c r="K16" s="1">
        <v>18485546</v>
      </c>
      <c r="L16" s="1">
        <v>18639439</v>
      </c>
      <c r="M16" s="1">
        <v>16840532</v>
      </c>
      <c r="N16" s="1">
        <v>17019366</v>
      </c>
      <c r="O16" s="9">
        <f t="shared" si="0"/>
        <v>215571554</v>
      </c>
      <c r="P16" s="7">
        <f>+O16/O15-1</f>
        <v>-2.0911769512201639E-2</v>
      </c>
    </row>
    <row r="17" spans="2:16" ht="17.25" customHeight="1" x14ac:dyDescent="0.25">
      <c r="B17" s="50">
        <v>2009</v>
      </c>
      <c r="C17" s="8">
        <v>17139590</v>
      </c>
      <c r="D17" s="1">
        <v>15792277</v>
      </c>
      <c r="E17" s="1">
        <v>17950368</v>
      </c>
      <c r="F17" s="1">
        <v>17826167</v>
      </c>
      <c r="G17" s="1">
        <v>18854708</v>
      </c>
      <c r="H17" s="1">
        <v>18748371</v>
      </c>
      <c r="I17" s="1">
        <v>19972974</v>
      </c>
      <c r="J17" s="1">
        <v>19585339</v>
      </c>
      <c r="K17" s="1">
        <v>18509241</v>
      </c>
      <c r="L17" s="1">
        <v>18986811</v>
      </c>
      <c r="M17" s="1">
        <v>17653965</v>
      </c>
      <c r="N17" s="1">
        <v>17477794</v>
      </c>
      <c r="O17" s="9">
        <f t="shared" si="0"/>
        <v>218497605</v>
      </c>
      <c r="P17" s="7">
        <f>+O17/O16-1</f>
        <v>1.3573455985755878E-2</v>
      </c>
    </row>
    <row r="18" spans="2:16" ht="17.25" customHeight="1" x14ac:dyDescent="0.25">
      <c r="B18" s="50">
        <v>2010</v>
      </c>
      <c r="C18" s="8">
        <v>16873068</v>
      </c>
      <c r="D18" s="1">
        <v>16341135</v>
      </c>
      <c r="E18" s="1">
        <v>18865724</v>
      </c>
      <c r="F18" s="1">
        <v>19365725</v>
      </c>
      <c r="G18" s="1">
        <v>18517773</v>
      </c>
      <c r="H18" s="1">
        <v>19084495</v>
      </c>
      <c r="I18" s="1">
        <v>20256172</v>
      </c>
      <c r="J18" s="1">
        <v>19583547</v>
      </c>
      <c r="K18" s="1">
        <v>18784696</v>
      </c>
      <c r="L18" s="1">
        <v>18748211</v>
      </c>
      <c r="M18" s="1">
        <v>18385506</v>
      </c>
      <c r="N18" s="1">
        <v>17509516</v>
      </c>
      <c r="O18" s="9">
        <f t="shared" si="0"/>
        <v>222315568</v>
      </c>
      <c r="P18" s="7">
        <f>+O18/O17-1</f>
        <v>1.7473706405157108E-2</v>
      </c>
    </row>
    <row r="19" spans="2:16" ht="17.25" customHeight="1" x14ac:dyDescent="0.25">
      <c r="B19" s="50">
        <v>2011</v>
      </c>
      <c r="C19" s="8">
        <v>17114263</v>
      </c>
      <c r="D19" s="1">
        <v>16540772</v>
      </c>
      <c r="E19" s="1">
        <v>18922615</v>
      </c>
      <c r="F19" s="1">
        <v>18734736</v>
      </c>
      <c r="G19" s="1">
        <v>19942517</v>
      </c>
      <c r="H19" s="1">
        <v>19287179</v>
      </c>
      <c r="I19" s="1">
        <v>19973861</v>
      </c>
      <c r="J19" s="1">
        <v>20850795</v>
      </c>
      <c r="K19" s="1">
        <v>18107938</v>
      </c>
      <c r="L19" s="1">
        <v>19288888</v>
      </c>
      <c r="M19" s="1">
        <v>18501055</v>
      </c>
      <c r="N19" s="1">
        <v>17587899.5</v>
      </c>
      <c r="O19" s="9">
        <f t="shared" si="0"/>
        <v>224852518.5</v>
      </c>
      <c r="P19" s="7">
        <f>+O19/O18-1</f>
        <v>1.141148378776613E-2</v>
      </c>
    </row>
    <row r="20" spans="2:16" ht="17.25" customHeight="1" x14ac:dyDescent="0.25">
      <c r="B20" s="50">
        <v>2012</v>
      </c>
      <c r="C20" s="8">
        <v>17347866.5</v>
      </c>
      <c r="D20" s="1">
        <v>16956513</v>
      </c>
      <c r="E20" s="1">
        <v>19209992.5</v>
      </c>
      <c r="F20" s="1">
        <v>18421118</v>
      </c>
      <c r="G20" s="1">
        <v>19945749</v>
      </c>
      <c r="H20" s="1">
        <v>19443502</v>
      </c>
      <c r="I20" s="1">
        <v>19901717.5</v>
      </c>
      <c r="J20" s="1">
        <v>21415848</v>
      </c>
      <c r="K20" s="1">
        <v>21014515</v>
      </c>
      <c r="L20" s="1">
        <v>19567711</v>
      </c>
      <c r="M20" s="1">
        <v>18201567.5</v>
      </c>
      <c r="N20" s="1">
        <v>17164586</v>
      </c>
      <c r="O20" s="9">
        <f t="shared" si="0"/>
        <v>228590686</v>
      </c>
      <c r="P20" s="7">
        <f>+O20/O19-1</f>
        <v>1.6624975005561149E-2</v>
      </c>
    </row>
    <row r="21" spans="2:16" ht="17.25" customHeight="1" x14ac:dyDescent="0.25">
      <c r="B21" s="50">
        <v>2013</v>
      </c>
      <c r="C21" s="8">
        <v>17541066</v>
      </c>
      <c r="D21" s="1">
        <v>16480728</v>
      </c>
      <c r="E21" s="1">
        <v>18426660</v>
      </c>
      <c r="F21" s="1">
        <v>19422685</v>
      </c>
      <c r="G21" s="1">
        <v>20488169</v>
      </c>
      <c r="H21" s="1">
        <v>18424388</v>
      </c>
      <c r="I21" s="1">
        <v>21831976</v>
      </c>
      <c r="J21" s="1">
        <v>20529450</v>
      </c>
      <c r="K21" s="1">
        <v>18758269.859999999</v>
      </c>
      <c r="L21" s="1">
        <v>19670240.649999999</v>
      </c>
      <c r="M21" s="1">
        <v>18362672</v>
      </c>
      <c r="N21" s="1">
        <v>16998635.5</v>
      </c>
      <c r="O21" s="9">
        <f t="shared" ref="O21:O26" si="1">SUM(C21:N21)</f>
        <v>226934940.01000002</v>
      </c>
      <c r="P21" s="7">
        <f t="shared" ref="P21:P30" si="2">O21/O20-1</f>
        <v>-7.243278450986268E-3</v>
      </c>
    </row>
    <row r="22" spans="2:16" ht="17.25" customHeight="1" x14ac:dyDescent="0.25">
      <c r="B22" s="50">
        <v>2014</v>
      </c>
      <c r="C22" s="8">
        <v>17511969.5</v>
      </c>
      <c r="D22" s="1">
        <v>16482215</v>
      </c>
      <c r="E22" s="1">
        <v>18508493</v>
      </c>
      <c r="F22" s="1">
        <v>18614152</v>
      </c>
      <c r="G22" s="1">
        <v>19646708</v>
      </c>
      <c r="H22" s="1">
        <v>19852347</v>
      </c>
      <c r="I22" s="1">
        <v>19963935</v>
      </c>
      <c r="J22" s="1">
        <v>19381015</v>
      </c>
      <c r="K22" s="1">
        <v>19322204</v>
      </c>
      <c r="L22" s="1">
        <v>19265000</v>
      </c>
      <c r="M22" s="1">
        <v>17487272</v>
      </c>
      <c r="N22" s="1">
        <v>17829850.5</v>
      </c>
      <c r="O22" s="9">
        <f t="shared" si="1"/>
        <v>223865161</v>
      </c>
      <c r="P22" s="7">
        <f t="shared" si="2"/>
        <v>-1.3527132533512676E-2</v>
      </c>
    </row>
    <row r="23" spans="2:16" ht="17.25" customHeight="1" x14ac:dyDescent="0.25">
      <c r="B23" s="50">
        <v>2015</v>
      </c>
      <c r="C23" s="8">
        <v>16874102</v>
      </c>
      <c r="D23" s="1">
        <v>15022207</v>
      </c>
      <c r="E23" s="1">
        <v>18023988.449999999</v>
      </c>
      <c r="F23" s="1">
        <v>17534045</v>
      </c>
      <c r="G23" s="1">
        <v>19150131</v>
      </c>
      <c r="H23" s="1">
        <v>18538786</v>
      </c>
      <c r="I23" s="1">
        <v>18940191</v>
      </c>
      <c r="J23" s="1">
        <v>18770268</v>
      </c>
      <c r="K23" s="1">
        <v>18326199</v>
      </c>
      <c r="L23" s="1">
        <v>18688059</v>
      </c>
      <c r="M23" s="1">
        <v>17127212</v>
      </c>
      <c r="N23" s="1">
        <v>16732260.630000001</v>
      </c>
      <c r="O23" s="9">
        <f t="shared" si="1"/>
        <v>213727449.07999998</v>
      </c>
      <c r="P23" s="7">
        <f t="shared" si="2"/>
        <v>-4.5284902191636722E-2</v>
      </c>
    </row>
    <row r="24" spans="2:16" ht="17.25" customHeight="1" x14ac:dyDescent="0.25">
      <c r="B24" s="50">
        <v>2016</v>
      </c>
      <c r="C24" s="8">
        <v>14919666</v>
      </c>
      <c r="D24" s="1">
        <v>15555517.5</v>
      </c>
      <c r="E24" s="1">
        <v>17476940.5</v>
      </c>
      <c r="F24" s="1">
        <v>18818869.91</v>
      </c>
      <c r="G24" s="1">
        <v>19074192.5</v>
      </c>
      <c r="H24" s="1">
        <v>19455545</v>
      </c>
      <c r="I24" s="1">
        <v>19731074.780000001</v>
      </c>
      <c r="J24" s="1">
        <v>20765211.740000002</v>
      </c>
      <c r="K24" s="1">
        <v>18833220.449999999</v>
      </c>
      <c r="L24" s="1">
        <v>18740425.490000002</v>
      </c>
      <c r="M24" s="1">
        <v>17965241.390000001</v>
      </c>
      <c r="N24" s="1">
        <v>17506642.079999998</v>
      </c>
      <c r="O24" s="9">
        <f t="shared" si="1"/>
        <v>218842547.33999997</v>
      </c>
      <c r="P24" s="7">
        <f t="shared" si="2"/>
        <v>2.3932809201710814E-2</v>
      </c>
    </row>
    <row r="25" spans="2:16" ht="17.25" customHeight="1" x14ac:dyDescent="0.25">
      <c r="B25" s="50" t="s">
        <v>18</v>
      </c>
      <c r="C25" s="8">
        <v>15893843.82</v>
      </c>
      <c r="D25" s="1">
        <v>15454696.140000001</v>
      </c>
      <c r="E25" s="1">
        <v>18883702.539999999</v>
      </c>
      <c r="F25" s="1">
        <v>17455839.509999998</v>
      </c>
      <c r="G25" s="1">
        <v>19785522.439999998</v>
      </c>
      <c r="H25" s="1">
        <v>18960297.59</v>
      </c>
      <c r="I25" s="1">
        <v>19058158.850000001</v>
      </c>
      <c r="J25" s="1">
        <v>19962874.699999999</v>
      </c>
      <c r="K25" s="1">
        <v>18538376</v>
      </c>
      <c r="L25" s="1">
        <v>18278821.969999999</v>
      </c>
      <c r="M25" s="1">
        <v>17524588.920000002</v>
      </c>
      <c r="N25" s="1">
        <v>17605383.509999998</v>
      </c>
      <c r="O25" s="9">
        <f t="shared" si="1"/>
        <v>217402105.98999995</v>
      </c>
      <c r="P25" s="7">
        <f t="shared" si="2"/>
        <v>-6.5820900346317268E-3</v>
      </c>
    </row>
    <row r="26" spans="2:16" ht="17.25" customHeight="1" x14ac:dyDescent="0.25">
      <c r="B26" s="50" t="s">
        <v>19</v>
      </c>
      <c r="C26" s="8">
        <v>14607822.68</v>
      </c>
      <c r="D26" s="1">
        <v>15271484.99</v>
      </c>
      <c r="E26" s="1">
        <v>17351450.060000002</v>
      </c>
      <c r="F26" s="1">
        <v>17229228.23</v>
      </c>
      <c r="G26" s="1">
        <v>18737391.630000003</v>
      </c>
      <c r="H26" s="1">
        <v>18324647.77</v>
      </c>
      <c r="I26" s="1">
        <v>18952973.77</v>
      </c>
      <c r="J26" s="1">
        <v>18916356.800000001</v>
      </c>
      <c r="K26" s="1">
        <v>16445032.699999999</v>
      </c>
      <c r="L26" s="1">
        <v>17543656.850000001</v>
      </c>
      <c r="M26" s="1">
        <v>16520919.35</v>
      </c>
      <c r="N26" s="1">
        <v>15328006.66</v>
      </c>
      <c r="O26" s="9">
        <f t="shared" si="1"/>
        <v>205228971.48999998</v>
      </c>
      <c r="P26" s="7">
        <f t="shared" si="2"/>
        <v>-5.5993636513162026E-2</v>
      </c>
    </row>
    <row r="27" spans="2:16" ht="16.5" customHeight="1" x14ac:dyDescent="0.25">
      <c r="B27" s="50" t="s">
        <v>20</v>
      </c>
      <c r="C27" s="8">
        <v>15372853.91</v>
      </c>
      <c r="D27" s="1">
        <v>14468615.42</v>
      </c>
      <c r="E27" s="1">
        <v>16003508</v>
      </c>
      <c r="F27" s="1">
        <v>16524954.16</v>
      </c>
      <c r="G27" s="1">
        <v>17497241.530000001</v>
      </c>
      <c r="H27" s="1">
        <v>16176314.439999999</v>
      </c>
      <c r="I27" s="1">
        <v>18552579.109999999</v>
      </c>
      <c r="J27" s="1">
        <v>18137615.449999999</v>
      </c>
      <c r="K27" s="1">
        <v>16196476.82</v>
      </c>
      <c r="L27" s="1">
        <v>16565954.5</v>
      </c>
      <c r="M27" s="1">
        <v>15451944.200000001</v>
      </c>
      <c r="N27" s="1">
        <v>14705594.420000002</v>
      </c>
      <c r="O27" s="9">
        <f>SUM(C27:N27)</f>
        <v>195653651.95999998</v>
      </c>
      <c r="P27" s="7">
        <f t="shared" si="2"/>
        <v>-4.6656763226368247E-2</v>
      </c>
    </row>
    <row r="28" spans="2:16" ht="16.5" customHeight="1" x14ac:dyDescent="0.25">
      <c r="B28" s="50" t="s">
        <v>21</v>
      </c>
      <c r="C28" s="8">
        <v>14986958.550000001</v>
      </c>
      <c r="D28" s="1">
        <v>14877847.9</v>
      </c>
      <c r="E28" s="1">
        <v>17694018.719999999</v>
      </c>
      <c r="F28" s="1">
        <v>17114886.189999998</v>
      </c>
      <c r="G28" s="1">
        <v>17330577.939999998</v>
      </c>
      <c r="H28" s="1">
        <v>16790479.23</v>
      </c>
      <c r="I28" s="1">
        <v>17683119.34</v>
      </c>
      <c r="J28" s="1">
        <v>16694489.060000001</v>
      </c>
      <c r="K28" s="1">
        <v>15616156.08</v>
      </c>
      <c r="L28" s="1">
        <v>17230142.609999999</v>
      </c>
      <c r="M28" s="1">
        <v>15217832.23</v>
      </c>
      <c r="N28" s="1">
        <v>15483473.199999999</v>
      </c>
      <c r="O28" s="9">
        <f>SUM(C28:N28)</f>
        <v>196719981.04999998</v>
      </c>
      <c r="P28" s="7">
        <f t="shared" si="2"/>
        <v>5.4500852875365435E-3</v>
      </c>
    </row>
    <row r="29" spans="2:16" ht="16.5" customHeight="1" x14ac:dyDescent="0.25">
      <c r="B29" s="50" t="s">
        <v>22</v>
      </c>
      <c r="C29" s="8">
        <v>14380172.359999999</v>
      </c>
      <c r="D29" s="1">
        <v>14762960.84</v>
      </c>
      <c r="E29" s="1">
        <v>16373624.960000001</v>
      </c>
      <c r="F29" s="1">
        <v>16672513.949999999</v>
      </c>
      <c r="G29" s="1">
        <v>16263682.199999999</v>
      </c>
      <c r="H29" s="1">
        <v>16207668.17</v>
      </c>
      <c r="I29" s="1">
        <v>16453548.970000001</v>
      </c>
      <c r="J29" s="1">
        <v>15789257.34</v>
      </c>
      <c r="K29" s="1">
        <v>15550546.119999999</v>
      </c>
      <c r="L29" s="1">
        <v>14443382.41</v>
      </c>
      <c r="M29" s="1">
        <v>14288313.57</v>
      </c>
      <c r="N29" s="1">
        <v>13298630.84</v>
      </c>
      <c r="O29" s="9">
        <f>SUM(C29:N29)</f>
        <v>184484301.72999999</v>
      </c>
      <c r="P29" s="7">
        <f>O29/O28-1</f>
        <v>-6.2198457191240175E-2</v>
      </c>
    </row>
    <row r="30" spans="2:16" ht="16.5" customHeight="1" x14ac:dyDescent="0.25">
      <c r="B30" s="64">
        <v>2022</v>
      </c>
      <c r="C30" s="8">
        <v>13006104.4</v>
      </c>
      <c r="D30" s="1">
        <v>12928560.880000001</v>
      </c>
      <c r="E30" s="1">
        <v>14855371.630000001</v>
      </c>
      <c r="F30" s="1">
        <v>13799753.33</v>
      </c>
      <c r="G30" s="1">
        <v>15066764.51</v>
      </c>
      <c r="H30" s="1">
        <v>14448569.92</v>
      </c>
      <c r="I30" s="1">
        <v>14427817.869999999</v>
      </c>
      <c r="J30" s="1">
        <v>13998681.02</v>
      </c>
      <c r="K30" s="1">
        <v>14053653.18</v>
      </c>
      <c r="L30" s="1">
        <v>13450736.060000001</v>
      </c>
      <c r="M30" s="1">
        <v>12330435.58</v>
      </c>
      <c r="N30" s="1">
        <v>11763455.869999999</v>
      </c>
      <c r="O30" s="9">
        <v>164129904.25000003</v>
      </c>
      <c r="P30" s="7">
        <f t="shared" si="2"/>
        <v>-0.11033132515410127</v>
      </c>
    </row>
    <row r="31" spans="2:16" ht="16.5" customHeight="1" x14ac:dyDescent="0.25">
      <c r="B31" s="64">
        <v>2023</v>
      </c>
      <c r="C31" s="8">
        <v>11842870.15</v>
      </c>
      <c r="D31" s="1">
        <v>11296255.57</v>
      </c>
      <c r="E31" s="1">
        <v>12927592.970000001</v>
      </c>
      <c r="F31" s="1">
        <v>11109266.279999999</v>
      </c>
      <c r="G31" s="1">
        <v>13026874.439999999</v>
      </c>
      <c r="H31" s="1">
        <v>14788052</v>
      </c>
      <c r="I31" s="1">
        <v>14949533</v>
      </c>
      <c r="J31" s="1">
        <v>15123563</v>
      </c>
      <c r="K31" s="1">
        <v>13737320.039999999</v>
      </c>
      <c r="L31" s="1">
        <v>13100254.66</v>
      </c>
      <c r="M31" s="1">
        <v>13054122</v>
      </c>
      <c r="N31" s="1">
        <v>12439327</v>
      </c>
      <c r="O31" s="9">
        <v>157395031.10999998</v>
      </c>
      <c r="P31" s="7">
        <v>-4.1033796801231315E-2</v>
      </c>
    </row>
    <row r="32" spans="2:16" ht="16.5" customHeight="1" thickBot="1" x14ac:dyDescent="0.3">
      <c r="B32" s="65">
        <v>2024</v>
      </c>
      <c r="C32" s="16">
        <v>12381639</v>
      </c>
      <c r="D32" s="17">
        <v>12036696</v>
      </c>
      <c r="E32" s="62">
        <v>12653402</v>
      </c>
      <c r="F32" s="63">
        <v>13674080</v>
      </c>
      <c r="G32" s="17">
        <v>14544562</v>
      </c>
      <c r="H32" s="17">
        <v>12452900</v>
      </c>
      <c r="I32" s="17">
        <v>13821338</v>
      </c>
      <c r="J32" s="17">
        <v>14463790</v>
      </c>
      <c r="K32" s="17"/>
      <c r="L32" s="17"/>
      <c r="M32" s="17"/>
      <c r="N32" s="17"/>
      <c r="O32" s="18"/>
      <c r="P32" s="19"/>
    </row>
    <row r="33" spans="2:16" ht="15.75" thickBot="1" x14ac:dyDescent="0.3">
      <c r="B33" s="51" t="s">
        <v>23</v>
      </c>
    </row>
    <row r="34" spans="2:16" ht="15.75" thickBot="1" x14ac:dyDescent="0.3">
      <c r="B34"/>
      <c r="G34" s="86" t="s">
        <v>24</v>
      </c>
      <c r="H34" s="87"/>
      <c r="I34" s="88"/>
      <c r="K34" s="1"/>
      <c r="L34" s="1"/>
      <c r="M34" s="1"/>
      <c r="N34" s="1"/>
      <c r="O34" s="1"/>
    </row>
    <row r="35" spans="2:16" ht="15.75" thickBot="1" x14ac:dyDescent="0.3"/>
    <row r="36" spans="2:16" ht="15.75" thickBot="1" x14ac:dyDescent="0.3">
      <c r="B36" s="49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">
        <v>9</v>
      </c>
      <c r="I36" s="2" t="s">
        <v>10</v>
      </c>
      <c r="J36" s="2" t="s">
        <v>11</v>
      </c>
      <c r="K36" s="2" t="s">
        <v>12</v>
      </c>
      <c r="L36" s="2" t="s">
        <v>13</v>
      </c>
      <c r="M36" s="2" t="s">
        <v>14</v>
      </c>
      <c r="N36" s="2" t="s">
        <v>15</v>
      </c>
      <c r="O36" s="3" t="s">
        <v>16</v>
      </c>
      <c r="P36" s="67" t="s">
        <v>17</v>
      </c>
    </row>
    <row r="37" spans="2:16" x14ac:dyDescent="0.25">
      <c r="B37" s="50">
        <v>2007</v>
      </c>
      <c r="C37" s="4">
        <v>158442620</v>
      </c>
      <c r="D37" s="5">
        <v>148440129.99999997</v>
      </c>
      <c r="E37" s="5">
        <v>174287600</v>
      </c>
      <c r="F37" s="5">
        <v>169719720</v>
      </c>
      <c r="G37" s="5">
        <v>192304740</v>
      </c>
      <c r="H37" s="5">
        <v>185885730</v>
      </c>
      <c r="I37" s="5">
        <v>191078980</v>
      </c>
      <c r="J37" s="5">
        <v>214702729.99999997</v>
      </c>
      <c r="K37" s="5">
        <v>211601160</v>
      </c>
      <c r="L37" s="5">
        <v>219565400</v>
      </c>
      <c r="M37" s="5">
        <v>212427520.00000003</v>
      </c>
      <c r="N37" s="5">
        <v>203931310</v>
      </c>
      <c r="O37" s="6">
        <f t="shared" ref="O37:O42" si="3">SUM(C37:N37)</f>
        <v>2282387640</v>
      </c>
      <c r="P37" s="7"/>
    </row>
    <row r="38" spans="2:16" x14ac:dyDescent="0.25">
      <c r="B38" s="50">
        <v>2008</v>
      </c>
      <c r="C38" s="8">
        <v>201858949.99999997</v>
      </c>
      <c r="D38" s="1">
        <v>204186269.99999997</v>
      </c>
      <c r="E38" s="1">
        <v>224503460</v>
      </c>
      <c r="F38" s="1">
        <v>232077730</v>
      </c>
      <c r="G38" s="1">
        <v>242309780</v>
      </c>
      <c r="H38" s="1">
        <v>235560860</v>
      </c>
      <c r="I38" s="1">
        <v>241286979.99999997</v>
      </c>
      <c r="J38" s="1">
        <v>241611840</v>
      </c>
      <c r="K38" s="1">
        <v>236057580.00000003</v>
      </c>
      <c r="L38" s="1">
        <v>230453830.00000003</v>
      </c>
      <c r="M38" s="1">
        <v>208918630</v>
      </c>
      <c r="N38" s="1">
        <v>210950910</v>
      </c>
      <c r="O38" s="9">
        <f t="shared" si="3"/>
        <v>2709776820</v>
      </c>
      <c r="P38" s="7">
        <f>+O38/O37-1</f>
        <v>0.18725529901660343</v>
      </c>
    </row>
    <row r="39" spans="2:16" x14ac:dyDescent="0.25">
      <c r="B39" s="50">
        <v>2009</v>
      </c>
      <c r="C39" s="8">
        <v>212435800</v>
      </c>
      <c r="D39" s="1">
        <v>194575139.99999997</v>
      </c>
      <c r="E39" s="1">
        <v>223399280</v>
      </c>
      <c r="F39" s="1">
        <v>220227050.00000003</v>
      </c>
      <c r="G39" s="1">
        <v>232837240</v>
      </c>
      <c r="H39" s="1">
        <v>231469310</v>
      </c>
      <c r="I39" s="1">
        <v>244259690</v>
      </c>
      <c r="J39" s="1">
        <v>237811360</v>
      </c>
      <c r="K39" s="1">
        <v>227043530</v>
      </c>
      <c r="L39" s="1">
        <v>227654869.99999997</v>
      </c>
      <c r="M39" s="1">
        <v>214976389.99999997</v>
      </c>
      <c r="N39" s="1">
        <v>210951310</v>
      </c>
      <c r="O39" s="9">
        <f t="shared" si="3"/>
        <v>2677640970</v>
      </c>
      <c r="P39" s="7">
        <f>+O39/O38-1</f>
        <v>-1.1859223889884807E-2</v>
      </c>
    </row>
    <row r="40" spans="2:16" x14ac:dyDescent="0.25">
      <c r="B40" s="50">
        <v>2010</v>
      </c>
      <c r="C40" s="8">
        <v>200891500</v>
      </c>
      <c r="D40" s="1">
        <v>195455949.99999997</v>
      </c>
      <c r="E40" s="1">
        <v>226107270.00000003</v>
      </c>
      <c r="F40" s="1">
        <v>233190040</v>
      </c>
      <c r="G40" s="1">
        <v>227897270.00000003</v>
      </c>
      <c r="H40" s="1">
        <v>232913280.00000003</v>
      </c>
      <c r="I40" s="1">
        <v>249268759.99999997</v>
      </c>
      <c r="J40" s="1">
        <v>241996540</v>
      </c>
      <c r="K40" s="1">
        <v>234564399.99999997</v>
      </c>
      <c r="L40" s="1">
        <v>236339340</v>
      </c>
      <c r="M40" s="1">
        <v>232380940</v>
      </c>
      <c r="N40" s="1">
        <v>220510980</v>
      </c>
      <c r="O40" s="9">
        <f t="shared" si="3"/>
        <v>2731516270</v>
      </c>
      <c r="P40" s="7">
        <f>+O40/O39-1</f>
        <v>2.0120434592842296E-2</v>
      </c>
    </row>
    <row r="41" spans="2:16" x14ac:dyDescent="0.25">
      <c r="B41" s="50">
        <v>2011</v>
      </c>
      <c r="C41" s="8">
        <v>214460689.99999997</v>
      </c>
      <c r="D41" s="1">
        <v>207627900.00000003</v>
      </c>
      <c r="E41" s="1">
        <v>239170479.99999997</v>
      </c>
      <c r="F41" s="1">
        <v>238148590</v>
      </c>
      <c r="G41" s="1">
        <v>254727030.00000003</v>
      </c>
      <c r="H41" s="1">
        <v>246365730</v>
      </c>
      <c r="I41" s="1">
        <v>255716730</v>
      </c>
      <c r="J41" s="1">
        <v>266828740</v>
      </c>
      <c r="K41" s="1">
        <v>234149819.99999997</v>
      </c>
      <c r="L41" s="1">
        <v>259023520.00000003</v>
      </c>
      <c r="M41" s="1">
        <v>264216640</v>
      </c>
      <c r="N41" s="1">
        <v>254838320</v>
      </c>
      <c r="O41" s="9">
        <f t="shared" si="3"/>
        <v>2935274190</v>
      </c>
      <c r="P41" s="7">
        <f>+O41/O40-1</f>
        <v>7.4595169810209416E-2</v>
      </c>
    </row>
    <row r="42" spans="2:16" x14ac:dyDescent="0.25">
      <c r="B42" s="50">
        <v>2012</v>
      </c>
      <c r="C42" s="8">
        <v>252660280.00000003</v>
      </c>
      <c r="D42" s="1">
        <v>244097700</v>
      </c>
      <c r="E42" s="1">
        <v>275573880</v>
      </c>
      <c r="F42" s="1">
        <v>274296340</v>
      </c>
      <c r="G42" s="1">
        <v>296609470.00000006</v>
      </c>
      <c r="H42" s="1">
        <v>289687260.00000006</v>
      </c>
      <c r="I42" s="1">
        <v>299355940</v>
      </c>
      <c r="J42" s="1">
        <v>320147380</v>
      </c>
      <c r="K42" s="1">
        <v>308089279.99999994</v>
      </c>
      <c r="L42" s="1">
        <v>294232350</v>
      </c>
      <c r="M42" s="1">
        <v>271073600</v>
      </c>
      <c r="N42" s="1">
        <v>255948930</v>
      </c>
      <c r="O42" s="9">
        <f t="shared" si="3"/>
        <v>3381772410</v>
      </c>
      <c r="P42" s="7">
        <f>+O42/O41-1</f>
        <v>0.15211465474712593</v>
      </c>
    </row>
    <row r="43" spans="2:16" x14ac:dyDescent="0.25">
      <c r="B43" s="50">
        <v>2013</v>
      </c>
      <c r="C43" s="8">
        <v>262389130</v>
      </c>
      <c r="D43" s="1">
        <v>246745069.99999997</v>
      </c>
      <c r="E43" s="1">
        <v>282543050</v>
      </c>
      <c r="F43" s="1">
        <v>294107350</v>
      </c>
      <c r="G43" s="1">
        <v>313262310.00000006</v>
      </c>
      <c r="H43" s="1">
        <v>280600470.00000006</v>
      </c>
      <c r="I43" s="1">
        <v>314709860</v>
      </c>
      <c r="J43" s="1">
        <v>309617680</v>
      </c>
      <c r="K43" s="1">
        <v>280553290</v>
      </c>
      <c r="L43" s="1">
        <v>311256670</v>
      </c>
      <c r="M43" s="1">
        <v>290488630</v>
      </c>
      <c r="N43" s="1">
        <v>265875099.99999997</v>
      </c>
      <c r="O43" s="9">
        <f t="shared" ref="O43:O52" si="4">SUM(C43:N43)</f>
        <v>3452148610</v>
      </c>
      <c r="P43" s="7">
        <f t="shared" ref="P43:P52" si="5">O43/O42-1</f>
        <v>2.0810448329371845E-2</v>
      </c>
    </row>
    <row r="44" spans="2:16" x14ac:dyDescent="0.25">
      <c r="B44" s="50">
        <v>2014</v>
      </c>
      <c r="C44" s="8">
        <v>278765130</v>
      </c>
      <c r="D44" s="1">
        <v>257171129.99999997</v>
      </c>
      <c r="E44" s="1">
        <v>289816560</v>
      </c>
      <c r="F44" s="1">
        <v>310949610</v>
      </c>
      <c r="G44" s="1">
        <v>335651690</v>
      </c>
      <c r="H44" s="1">
        <v>333340260</v>
      </c>
      <c r="I44" s="1">
        <v>340194280</v>
      </c>
      <c r="J44" s="1">
        <v>329803500</v>
      </c>
      <c r="K44" s="1">
        <v>343839340</v>
      </c>
      <c r="L44" s="1">
        <v>344984930</v>
      </c>
      <c r="M44" s="1">
        <v>312113860</v>
      </c>
      <c r="N44" s="1">
        <v>327251040.00000006</v>
      </c>
      <c r="O44" s="9">
        <f t="shared" si="4"/>
        <v>3803881330</v>
      </c>
      <c r="P44" s="7">
        <f t="shared" si="5"/>
        <v>0.10188805863719752</v>
      </c>
    </row>
    <row r="45" spans="2:16" x14ac:dyDescent="0.25">
      <c r="B45" s="50">
        <v>2015</v>
      </c>
      <c r="C45" s="8">
        <v>300260130</v>
      </c>
      <c r="D45" s="1">
        <v>259863430</v>
      </c>
      <c r="E45" s="1">
        <v>331724040</v>
      </c>
      <c r="F45" s="1">
        <v>324943810</v>
      </c>
      <c r="G45" s="1">
        <v>352202730</v>
      </c>
      <c r="H45" s="1">
        <v>341321980.00000006</v>
      </c>
      <c r="I45" s="1">
        <v>354524340</v>
      </c>
      <c r="J45" s="1">
        <v>340274480</v>
      </c>
      <c r="K45" s="1">
        <v>336613850</v>
      </c>
      <c r="L45" s="1">
        <v>341186580</v>
      </c>
      <c r="M45" s="1">
        <v>311851820</v>
      </c>
      <c r="N45" s="1">
        <v>305033000</v>
      </c>
      <c r="O45" s="9">
        <f t="shared" si="4"/>
        <v>3899800190</v>
      </c>
      <c r="P45" s="7">
        <f t="shared" si="5"/>
        <v>2.5216049523816286E-2</v>
      </c>
    </row>
    <row r="46" spans="2:16" ht="17.25" customHeight="1" x14ac:dyDescent="0.25">
      <c r="B46" s="50">
        <v>2016</v>
      </c>
      <c r="C46" s="8">
        <v>269407320</v>
      </c>
      <c r="D46" s="1">
        <v>285449690</v>
      </c>
      <c r="E46" s="1">
        <v>314364600</v>
      </c>
      <c r="F46" s="1">
        <v>341827410</v>
      </c>
      <c r="G46" s="1">
        <v>338506480</v>
      </c>
      <c r="H46" s="1">
        <v>340309800.00000006</v>
      </c>
      <c r="I46" s="1">
        <v>355679970</v>
      </c>
      <c r="J46" s="1">
        <v>365427650</v>
      </c>
      <c r="K46" s="1">
        <v>336056700</v>
      </c>
      <c r="L46" s="1">
        <v>333256350</v>
      </c>
      <c r="M46" s="1">
        <v>335194910.00000006</v>
      </c>
      <c r="N46" s="1">
        <v>336454170</v>
      </c>
      <c r="O46" s="9">
        <f t="shared" si="4"/>
        <v>3951935050</v>
      </c>
      <c r="P46" s="7">
        <f t="shared" si="5"/>
        <v>1.3368597738336874E-2</v>
      </c>
    </row>
    <row r="47" spans="2:16" ht="17.25" customHeight="1" x14ac:dyDescent="0.25">
      <c r="B47" s="50" t="s">
        <v>18</v>
      </c>
      <c r="C47" s="8">
        <v>293514830</v>
      </c>
      <c r="D47" s="1">
        <v>289339420</v>
      </c>
      <c r="E47" s="1">
        <v>355447880</v>
      </c>
      <c r="F47" s="1">
        <v>329543670.00000006</v>
      </c>
      <c r="G47" s="1">
        <v>376554890</v>
      </c>
      <c r="H47" s="1">
        <v>358256930</v>
      </c>
      <c r="I47" s="1">
        <v>359985019.99999994</v>
      </c>
      <c r="J47" s="1">
        <v>376199209.99999994</v>
      </c>
      <c r="K47" s="1">
        <v>350699780</v>
      </c>
      <c r="L47" s="1">
        <v>355749770</v>
      </c>
      <c r="M47" s="1">
        <v>363947350.00000006</v>
      </c>
      <c r="N47" s="1">
        <v>370618010</v>
      </c>
      <c r="O47" s="9">
        <f t="shared" si="4"/>
        <v>4179856760</v>
      </c>
      <c r="P47" s="7">
        <f t="shared" si="5"/>
        <v>5.7673445316364758E-2</v>
      </c>
    </row>
    <row r="48" spans="2:16" ht="16.5" customHeight="1" x14ac:dyDescent="0.25">
      <c r="B48" s="50" t="s">
        <v>19</v>
      </c>
      <c r="C48" s="8">
        <v>300440590</v>
      </c>
      <c r="D48" s="1">
        <v>316768710</v>
      </c>
      <c r="E48" s="1">
        <v>355351270</v>
      </c>
      <c r="F48" s="1">
        <v>353451350</v>
      </c>
      <c r="G48" s="1">
        <v>373851370</v>
      </c>
      <c r="H48" s="1">
        <v>365853540</v>
      </c>
      <c r="I48" s="1">
        <v>296761620</v>
      </c>
      <c r="J48" s="1">
        <v>374981880</v>
      </c>
      <c r="K48" s="1">
        <v>329109800</v>
      </c>
      <c r="L48" s="1">
        <v>366237980</v>
      </c>
      <c r="M48" s="1">
        <v>340562300</v>
      </c>
      <c r="N48" s="1">
        <v>314767220</v>
      </c>
      <c r="O48" s="9">
        <f t="shared" si="4"/>
        <v>4088137630</v>
      </c>
      <c r="P48" s="7">
        <f t="shared" si="5"/>
        <v>-2.1943127543920915E-2</v>
      </c>
    </row>
    <row r="49" spans="2:18" ht="16.5" customHeight="1" x14ac:dyDescent="0.25">
      <c r="B49" s="50" t="s">
        <v>20</v>
      </c>
      <c r="C49" s="8">
        <v>320113330</v>
      </c>
      <c r="D49" s="1">
        <v>313082670</v>
      </c>
      <c r="E49" s="1">
        <v>356757960</v>
      </c>
      <c r="F49" s="1">
        <v>368175790</v>
      </c>
      <c r="G49" s="1">
        <v>389368280</v>
      </c>
      <c r="H49" s="1">
        <v>359623500</v>
      </c>
      <c r="I49" s="1">
        <v>410694820</v>
      </c>
      <c r="J49" s="1">
        <v>425292850</v>
      </c>
      <c r="K49" s="1">
        <v>389935580</v>
      </c>
      <c r="L49" s="1">
        <v>406292980</v>
      </c>
      <c r="M49" s="1">
        <v>367902090</v>
      </c>
      <c r="N49" s="1">
        <v>355414160</v>
      </c>
      <c r="O49" s="9">
        <f t="shared" si="4"/>
        <v>4462654010</v>
      </c>
      <c r="P49" s="7">
        <f t="shared" si="5"/>
        <v>9.1610511654912186E-2</v>
      </c>
    </row>
    <row r="50" spans="2:18" ht="16.5" customHeight="1" x14ac:dyDescent="0.25">
      <c r="B50" s="50" t="s">
        <v>21</v>
      </c>
      <c r="C50" s="8">
        <v>361014450</v>
      </c>
      <c r="D50" s="1">
        <v>354295980</v>
      </c>
      <c r="E50" s="1">
        <v>439741830</v>
      </c>
      <c r="F50" s="1">
        <v>453699620</v>
      </c>
      <c r="G50" s="1">
        <v>460714620</v>
      </c>
      <c r="H50" s="1">
        <v>441187830</v>
      </c>
      <c r="I50" s="1">
        <v>455439230</v>
      </c>
      <c r="J50" s="1">
        <v>445570500</v>
      </c>
      <c r="K50" s="1">
        <v>556638950</v>
      </c>
      <c r="L50" s="1">
        <v>452720990</v>
      </c>
      <c r="M50" s="1">
        <v>408948530</v>
      </c>
      <c r="N50" s="1">
        <v>414668140</v>
      </c>
      <c r="O50" s="9">
        <f t="shared" si="4"/>
        <v>5244640670</v>
      </c>
      <c r="P50" s="7">
        <f t="shared" si="5"/>
        <v>0.17522905836923708</v>
      </c>
    </row>
    <row r="51" spans="2:18" ht="16.5" customHeight="1" x14ac:dyDescent="0.25">
      <c r="B51" s="50" t="s">
        <v>22</v>
      </c>
      <c r="C51" s="8">
        <v>385658020</v>
      </c>
      <c r="D51" s="1">
        <v>393880869</v>
      </c>
      <c r="E51" s="1">
        <v>442922238.23000002</v>
      </c>
      <c r="F51" s="1">
        <v>451000307.72000003</v>
      </c>
      <c r="G51" s="1">
        <v>455141520</v>
      </c>
      <c r="H51" s="1">
        <v>448118357.25999999</v>
      </c>
      <c r="I51" s="1">
        <v>453955056.48000002</v>
      </c>
      <c r="J51" s="1">
        <v>433512724.69999999</v>
      </c>
      <c r="K51" s="1">
        <v>450288118.89999998</v>
      </c>
      <c r="L51" s="1">
        <v>427274722.52999997</v>
      </c>
      <c r="M51" s="1">
        <v>418130602.70999998</v>
      </c>
      <c r="N51" s="1">
        <v>404192684.35000002</v>
      </c>
      <c r="O51" s="9">
        <f t="shared" si="4"/>
        <v>5164075221.8800001</v>
      </c>
      <c r="P51" s="7">
        <f t="shared" si="5"/>
        <v>-1.5361481022111656E-2</v>
      </c>
    </row>
    <row r="52" spans="2:18" ht="16.5" customHeight="1" x14ac:dyDescent="0.25">
      <c r="B52" s="64">
        <v>2022</v>
      </c>
      <c r="C52" s="8">
        <v>380729082.18000001</v>
      </c>
      <c r="D52" s="1">
        <v>382494997.05000001</v>
      </c>
      <c r="E52" s="1">
        <v>432148269.37</v>
      </c>
      <c r="F52" s="1">
        <v>411966967.02999997</v>
      </c>
      <c r="G52" s="1">
        <v>440609822</v>
      </c>
      <c r="H52" s="1">
        <v>439023690.95999998</v>
      </c>
      <c r="I52" s="1">
        <v>429045667.72000003</v>
      </c>
      <c r="J52" s="1">
        <v>429747021.12</v>
      </c>
      <c r="K52" s="1">
        <v>465885781.38999999</v>
      </c>
      <c r="L52" s="1">
        <v>429898257.88</v>
      </c>
      <c r="M52" s="1">
        <v>402429274.63999999</v>
      </c>
      <c r="N52" s="1">
        <v>400257450.38999999</v>
      </c>
      <c r="O52" s="9">
        <f t="shared" si="4"/>
        <v>5044236281.7299995</v>
      </c>
      <c r="P52" s="7">
        <f t="shared" si="5"/>
        <v>-2.3206273146883505E-2</v>
      </c>
    </row>
    <row r="53" spans="2:18" ht="16.5" customHeight="1" x14ac:dyDescent="0.25">
      <c r="B53" s="64">
        <v>2023</v>
      </c>
      <c r="C53" s="8">
        <v>380877401.48000002</v>
      </c>
      <c r="D53" s="1">
        <v>378361993.26999998</v>
      </c>
      <c r="E53" s="1">
        <v>432492992.07999998</v>
      </c>
      <c r="F53" s="1">
        <v>378011668.70999998</v>
      </c>
      <c r="G53" s="1">
        <v>453136597.56</v>
      </c>
      <c r="H53" s="1">
        <v>513304593.38</v>
      </c>
      <c r="I53" s="1">
        <v>520549659.61000001</v>
      </c>
      <c r="J53" s="1">
        <v>520776357.13</v>
      </c>
      <c r="K53" s="1">
        <v>486203255.30000001</v>
      </c>
      <c r="L53" s="1">
        <v>469055287.19999999</v>
      </c>
      <c r="M53" s="1">
        <v>457266451.42000002</v>
      </c>
      <c r="N53" s="1">
        <v>434680096.05000001</v>
      </c>
      <c r="O53" s="9">
        <v>5424716353.1900005</v>
      </c>
      <c r="P53" s="7">
        <v>7.5428677446788717E-2</v>
      </c>
    </row>
    <row r="54" spans="2:18" ht="16.5" customHeight="1" thickBot="1" x14ac:dyDescent="0.3">
      <c r="B54" s="65">
        <v>2024</v>
      </c>
      <c r="C54" s="16">
        <v>439729987.58999997</v>
      </c>
      <c r="D54" s="17">
        <v>424197026</v>
      </c>
      <c r="E54" s="17">
        <v>443682200.51999998</v>
      </c>
      <c r="F54" s="17">
        <v>471833105</v>
      </c>
      <c r="G54" s="17">
        <v>509851453.68000001</v>
      </c>
      <c r="H54" s="17">
        <v>446985749.38999999</v>
      </c>
      <c r="I54" s="17">
        <v>502984567.97000003</v>
      </c>
      <c r="J54" s="17">
        <v>525083560.55000001</v>
      </c>
      <c r="K54" s="17"/>
      <c r="L54" s="17"/>
      <c r="M54" s="17"/>
      <c r="N54" s="17"/>
      <c r="O54" s="18"/>
      <c r="P54" s="19"/>
    </row>
    <row r="55" spans="2:18" ht="15.75" thickBot="1" x14ac:dyDescent="0.3">
      <c r="B55" s="66" t="s">
        <v>25</v>
      </c>
    </row>
    <row r="56" spans="2:18" ht="15.75" thickBot="1" x14ac:dyDescent="0.3">
      <c r="G56" s="86" t="s">
        <v>26</v>
      </c>
      <c r="H56" s="87"/>
      <c r="I56" s="88"/>
    </row>
    <row r="57" spans="2:18" ht="15.75" thickBot="1" x14ac:dyDescent="0.3"/>
    <row r="58" spans="2:18" ht="15.75" thickBot="1" x14ac:dyDescent="0.3">
      <c r="B58" s="49" t="s">
        <v>3</v>
      </c>
      <c r="C58" s="2" t="s">
        <v>4</v>
      </c>
      <c r="D58" s="2" t="s">
        <v>5</v>
      </c>
      <c r="E58" s="2" t="s">
        <v>6</v>
      </c>
      <c r="F58" s="2" t="s">
        <v>7</v>
      </c>
      <c r="G58" s="2" t="s">
        <v>8</v>
      </c>
      <c r="H58" s="2" t="s">
        <v>9</v>
      </c>
      <c r="I58" s="2" t="s">
        <v>10</v>
      </c>
      <c r="J58" s="2" t="s">
        <v>11</v>
      </c>
      <c r="K58" s="2" t="s">
        <v>12</v>
      </c>
      <c r="L58" s="2" t="s">
        <v>13</v>
      </c>
      <c r="M58" s="2" t="s">
        <v>14</v>
      </c>
      <c r="N58" s="2" t="s">
        <v>15</v>
      </c>
      <c r="O58" s="3" t="s">
        <v>27</v>
      </c>
      <c r="P58" s="67" t="s">
        <v>17</v>
      </c>
      <c r="Q58" s="3" t="s">
        <v>28</v>
      </c>
      <c r="R58" s="67" t="s">
        <v>17</v>
      </c>
    </row>
    <row r="59" spans="2:18" x14ac:dyDescent="0.25">
      <c r="B59" s="52">
        <v>2007</v>
      </c>
      <c r="C59" s="10">
        <v>9.3861614699940734</v>
      </c>
      <c r="D59" s="11">
        <v>9.2954931613622662</v>
      </c>
      <c r="E59" s="11">
        <v>9.5623731647221977</v>
      </c>
      <c r="F59" s="11">
        <v>9.5600251945270056</v>
      </c>
      <c r="G59" s="11">
        <v>9.7046703899788493</v>
      </c>
      <c r="H59" s="11">
        <v>9.7679392464257706</v>
      </c>
      <c r="I59" s="11">
        <v>9.7047240185329322</v>
      </c>
      <c r="J59" s="11">
        <v>10.372567049193893</v>
      </c>
      <c r="K59" s="11">
        <v>11.667083687267851</v>
      </c>
      <c r="L59" s="11">
        <v>11.706031022138601</v>
      </c>
      <c r="M59" s="11">
        <v>11.728692405860452</v>
      </c>
      <c r="N59" s="11">
        <v>11.920480332707454</v>
      </c>
      <c r="O59" s="12">
        <f t="shared" ref="O59:O75" si="6">+O37/O15</f>
        <v>10.366204790335287</v>
      </c>
      <c r="P59" s="7"/>
      <c r="Q59" s="6">
        <f t="shared" ref="Q59:Q68" si="7">SUM(C37:N37)/SUM(C15:N15)</f>
        <v>10.366204790335287</v>
      </c>
      <c r="R59" s="7"/>
    </row>
    <row r="60" spans="2:18" x14ac:dyDescent="0.25">
      <c r="B60" s="50">
        <v>2008</v>
      </c>
      <c r="C60" s="13">
        <v>12.239235801084764</v>
      </c>
      <c r="D60" s="14">
        <v>12.235602724851807</v>
      </c>
      <c r="E60" s="14">
        <v>12.740237595810644</v>
      </c>
      <c r="F60" s="14">
        <v>12.655255376859339</v>
      </c>
      <c r="G60" s="14">
        <v>12.682247877745763</v>
      </c>
      <c r="H60" s="14">
        <v>12.713706994920473</v>
      </c>
      <c r="I60" s="14">
        <v>12.801255853455325</v>
      </c>
      <c r="J60" s="14">
        <v>12.741259428650018</v>
      </c>
      <c r="K60" s="14">
        <v>12.769846235539919</v>
      </c>
      <c r="L60" s="14">
        <v>12.363775004172606</v>
      </c>
      <c r="M60" s="14">
        <v>12.405702503935149</v>
      </c>
      <c r="N60" s="14">
        <v>12.394757243013634</v>
      </c>
      <c r="O60" s="15">
        <f t="shared" si="6"/>
        <v>12.570196622509851</v>
      </c>
      <c r="P60" s="7">
        <f t="shared" ref="P60:P67" si="8">+O60/O59-1</f>
        <v>0.21261318647972405</v>
      </c>
      <c r="Q60" s="9">
        <f t="shared" si="7"/>
        <v>12.570196622509851</v>
      </c>
      <c r="R60" s="7">
        <f>+Q60/Q59-1</f>
        <v>0.21261318647972405</v>
      </c>
    </row>
    <row r="61" spans="2:18" x14ac:dyDescent="0.25">
      <c r="B61" s="50">
        <v>2009</v>
      </c>
      <c r="C61" s="13">
        <v>12.394450509026179</v>
      </c>
      <c r="D61" s="14">
        <v>12.3209047055089</v>
      </c>
      <c r="E61" s="14">
        <v>12.445387192062023</v>
      </c>
      <c r="F61" s="14">
        <v>12.354144892729886</v>
      </c>
      <c r="G61" s="14">
        <v>12.349023914875797</v>
      </c>
      <c r="H61" s="14">
        <v>12.346102496051524</v>
      </c>
      <c r="I61" s="14">
        <v>12.229510237183506</v>
      </c>
      <c r="J61" s="14">
        <v>12.142315228753509</v>
      </c>
      <c r="K61" s="14">
        <v>12.266495962746392</v>
      </c>
      <c r="L61" s="14">
        <v>11.990158326219182</v>
      </c>
      <c r="M61" s="14">
        <v>12.177229874421977</v>
      </c>
      <c r="N61" s="14">
        <v>12.069675955672666</v>
      </c>
      <c r="O61" s="15">
        <f t="shared" si="6"/>
        <v>12.254784074177838</v>
      </c>
      <c r="P61" s="7">
        <f t="shared" si="8"/>
        <v>-2.5092093449611941E-2</v>
      </c>
      <c r="Q61" s="9">
        <f t="shared" si="7"/>
        <v>12.254784074177838</v>
      </c>
      <c r="R61" s="7">
        <f>+Q61/Q60-1</f>
        <v>-2.5092093449611941E-2</v>
      </c>
    </row>
    <row r="62" spans="2:18" x14ac:dyDescent="0.25">
      <c r="B62" s="50">
        <v>2010</v>
      </c>
      <c r="C62" s="13">
        <v>11.906044591297801</v>
      </c>
      <c r="D62" s="14">
        <v>11.960977618751695</v>
      </c>
      <c r="E62" s="14">
        <v>11.985083106272519</v>
      </c>
      <c r="F62" s="14">
        <v>12.041379292538751</v>
      </c>
      <c r="G62" s="14">
        <v>12.306948033113919</v>
      </c>
      <c r="H62" s="14">
        <v>12.204319789441639</v>
      </c>
      <c r="I62" s="14">
        <v>12.305817703364681</v>
      </c>
      <c r="J62" s="14">
        <v>12.357135303425881</v>
      </c>
      <c r="K62" s="14">
        <v>12.486994732307616</v>
      </c>
      <c r="L62" s="14">
        <v>12.605967577386451</v>
      </c>
      <c r="M62" s="14">
        <v>12.6393551529123</v>
      </c>
      <c r="N62" s="14">
        <v>12.593779291215132</v>
      </c>
      <c r="O62" s="15">
        <f t="shared" si="6"/>
        <v>12.286662128852802</v>
      </c>
      <c r="P62" s="7">
        <f t="shared" si="8"/>
        <v>2.6012742845575865E-3</v>
      </c>
      <c r="Q62" s="9">
        <f t="shared" si="7"/>
        <v>12.286662128852802</v>
      </c>
      <c r="R62" s="7">
        <f>+Q62/Q61-1</f>
        <v>2.6012742845575865E-3</v>
      </c>
    </row>
    <row r="63" spans="2:18" x14ac:dyDescent="0.25">
      <c r="B63" s="50">
        <v>2011</v>
      </c>
      <c r="C63" s="13">
        <v>12.531108701554952</v>
      </c>
      <c r="D63" s="14">
        <v>12.552491504024118</v>
      </c>
      <c r="E63" s="14">
        <v>12.639398941425377</v>
      </c>
      <c r="F63" s="14">
        <v>12.71160639786971</v>
      </c>
      <c r="G63" s="14">
        <v>12.773063199595118</v>
      </c>
      <c r="H63" s="14">
        <v>12.773549205925864</v>
      </c>
      <c r="I63" s="14">
        <v>12.802568817315791</v>
      </c>
      <c r="J63" s="14">
        <v>12.797053541603569</v>
      </c>
      <c r="K63" s="14">
        <v>12.930783173655662</v>
      </c>
      <c r="L63" s="14">
        <v>13.428639328508726</v>
      </c>
      <c r="M63" s="14">
        <v>14.281166128093776</v>
      </c>
      <c r="N63" s="14">
        <v>14.4894118823001</v>
      </c>
      <c r="O63" s="15">
        <f t="shared" si="6"/>
        <v>13.054219759606562</v>
      </c>
      <c r="P63" s="7">
        <f t="shared" si="8"/>
        <v>6.2470801484098892E-2</v>
      </c>
      <c r="Q63" s="9">
        <f t="shared" si="7"/>
        <v>13.054219759606562</v>
      </c>
      <c r="R63" s="7">
        <f>+Q63/Q62-1</f>
        <v>6.2470801484098892E-2</v>
      </c>
    </row>
    <row r="64" spans="2:18" x14ac:dyDescent="0.25">
      <c r="B64" s="50">
        <v>2012</v>
      </c>
      <c r="C64" s="13">
        <v>14.564343113892422</v>
      </c>
      <c r="D64" s="14">
        <v>14.395512803841214</v>
      </c>
      <c r="E64" s="14">
        <v>14.345340322230735</v>
      </c>
      <c r="F64" s="14">
        <v>14.890319903493371</v>
      </c>
      <c r="G64" s="14">
        <v>14.870811319244018</v>
      </c>
      <c r="H64" s="14">
        <v>14.898924072422759</v>
      </c>
      <c r="I64" s="14">
        <v>15.041713862132752</v>
      </c>
      <c r="J64" s="14">
        <v>14.949087236704333</v>
      </c>
      <c r="K64" s="14">
        <v>14.660784700479642</v>
      </c>
      <c r="L64" s="14">
        <v>15.036625898655188</v>
      </c>
      <c r="M64" s="14">
        <v>14.892871177166471</v>
      </c>
      <c r="N64" s="14">
        <v>14.911453733868093</v>
      </c>
      <c r="O64" s="15">
        <f t="shared" si="6"/>
        <v>14.794007880093591</v>
      </c>
      <c r="P64" s="7">
        <f t="shared" si="8"/>
        <v>0.13327400277651402</v>
      </c>
      <c r="Q64" s="9">
        <f t="shared" si="7"/>
        <v>14.794007880093591</v>
      </c>
      <c r="R64" s="7">
        <f>+Q64/Q63-1</f>
        <v>0.13327400277651402</v>
      </c>
    </row>
    <row r="65" spans="2:18" x14ac:dyDescent="0.25">
      <c r="B65" s="50">
        <v>2013</v>
      </c>
      <c r="C65" s="13">
        <v>14.958562381556515</v>
      </c>
      <c r="D65" s="14">
        <v>14.9717336515717</v>
      </c>
      <c r="E65" s="14">
        <v>15.333383803684445</v>
      </c>
      <c r="F65" s="14">
        <v>15.142466142039579</v>
      </c>
      <c r="G65" s="14">
        <v>15.289912436782421</v>
      </c>
      <c r="H65" s="14">
        <v>15.22983938462434</v>
      </c>
      <c r="I65" s="14">
        <v>14.41508821739269</v>
      </c>
      <c r="J65" s="14">
        <v>15.081635406696234</v>
      </c>
      <c r="K65" s="14">
        <v>14.956245543638854</v>
      </c>
      <c r="L65" s="14">
        <v>15.823734723855553</v>
      </c>
      <c r="M65" s="14">
        <v>15.819518531943499</v>
      </c>
      <c r="N65" s="14">
        <v>15.640967182336487</v>
      </c>
      <c r="O65" s="15">
        <f t="shared" si="6"/>
        <v>15.212063024970412</v>
      </c>
      <c r="P65" s="7">
        <f t="shared" si="8"/>
        <v>2.8258410314850879E-2</v>
      </c>
      <c r="Q65" s="9">
        <f t="shared" si="7"/>
        <v>15.212063024970412</v>
      </c>
      <c r="R65" s="7">
        <f t="shared" ref="R65:R75" si="9">Q65/Q64-1</f>
        <v>2.8258410314850879E-2</v>
      </c>
    </row>
    <row r="66" spans="2:18" x14ac:dyDescent="0.25">
      <c r="B66" s="50">
        <v>2014</v>
      </c>
      <c r="C66" s="13">
        <v>15.91854816786884</v>
      </c>
      <c r="D66" s="14">
        <v>15.602947176699246</v>
      </c>
      <c r="E66" s="14">
        <v>15.658571446092342</v>
      </c>
      <c r="F66" s="14">
        <v>16.705010789640056</v>
      </c>
      <c r="G66" s="14">
        <v>17.084373117369079</v>
      </c>
      <c r="H66" s="14">
        <v>16.790974890777399</v>
      </c>
      <c r="I66" s="14">
        <v>17.040442177356319</v>
      </c>
      <c r="J66" s="14">
        <v>17.01683322571083</v>
      </c>
      <c r="K66" s="14">
        <v>17.795037253514142</v>
      </c>
      <c r="L66" s="14">
        <v>17.90734129249935</v>
      </c>
      <c r="M66" s="14">
        <v>17.848058862468658</v>
      </c>
      <c r="N66" s="14">
        <v>18.354110148035176</v>
      </c>
      <c r="O66" s="15">
        <f t="shared" si="6"/>
        <v>16.991841486223933</v>
      </c>
      <c r="P66" s="7">
        <f t="shared" si="8"/>
        <v>0.11699783640996197</v>
      </c>
      <c r="Q66" s="9">
        <f t="shared" si="7"/>
        <v>16.991841486223933</v>
      </c>
      <c r="R66" s="7">
        <f t="shared" si="9"/>
        <v>0.11699783640996197</v>
      </c>
    </row>
    <row r="67" spans="2:18" x14ac:dyDescent="0.25">
      <c r="B67" s="50">
        <v>2015</v>
      </c>
      <c r="C67" s="13">
        <v>17.794139800743174</v>
      </c>
      <c r="D67" s="14">
        <v>17.298618638393148</v>
      </c>
      <c r="E67" s="14">
        <v>18.40458569534869</v>
      </c>
      <c r="F67" s="14">
        <v>18.532164711565414</v>
      </c>
      <c r="G67" s="14">
        <v>18.391661654951601</v>
      </c>
      <c r="H67" s="14">
        <v>18.411236852294429</v>
      </c>
      <c r="I67" s="14">
        <v>18.718097404614348</v>
      </c>
      <c r="J67" s="14">
        <v>18.128376217111018</v>
      </c>
      <c r="K67" s="14">
        <v>18.367903240601066</v>
      </c>
      <c r="L67" s="14">
        <v>18.256929732509942</v>
      </c>
      <c r="M67" s="14">
        <v>18.207973370096664</v>
      </c>
      <c r="N67" s="14">
        <v>18.23023240823138</v>
      </c>
      <c r="O67" s="15">
        <f t="shared" si="6"/>
        <v>18.24660429339739</v>
      </c>
      <c r="P67" s="7">
        <f t="shared" si="8"/>
        <v>7.3845016044361556E-2</v>
      </c>
      <c r="Q67" s="9">
        <f t="shared" si="7"/>
        <v>18.24660429339739</v>
      </c>
      <c r="R67" s="7">
        <f t="shared" si="9"/>
        <v>7.3845016044361556E-2</v>
      </c>
    </row>
    <row r="68" spans="2:18" x14ac:dyDescent="0.25">
      <c r="B68" s="50">
        <v>2016</v>
      </c>
      <c r="C68" s="13">
        <v>18.057195114153359</v>
      </c>
      <c r="D68" s="14">
        <v>18.350382107184799</v>
      </c>
      <c r="E68" s="14">
        <v>17.987393159575042</v>
      </c>
      <c r="F68" s="14">
        <v>18.164077419885835</v>
      </c>
      <c r="G68" s="14">
        <v>17.746831484478307</v>
      </c>
      <c r="H68" s="14">
        <v>17.491661117691642</v>
      </c>
      <c r="I68" s="14">
        <v>18.026385990920662</v>
      </c>
      <c r="J68" s="14">
        <v>17.598070011300543</v>
      </c>
      <c r="K68" s="14">
        <v>17.843825536487046</v>
      </c>
      <c r="L68" s="14">
        <v>17.782752594268871</v>
      </c>
      <c r="M68" s="14">
        <v>18.65796861413617</v>
      </c>
      <c r="N68" s="14">
        <v>19.218658179136089</v>
      </c>
      <c r="O68" s="15">
        <f t="shared" si="6"/>
        <v>18.058348790192806</v>
      </c>
      <c r="P68" s="7">
        <f t="shared" ref="P68:P75" si="10">+O68/O67-1</f>
        <v>-1.0317289736628155E-2</v>
      </c>
      <c r="Q68" s="9">
        <f t="shared" si="7"/>
        <v>18.058348790192806</v>
      </c>
      <c r="R68" s="7">
        <f t="shared" si="9"/>
        <v>-1.0317289736628155E-2</v>
      </c>
    </row>
    <row r="69" spans="2:18" x14ac:dyDescent="0.25">
      <c r="B69" s="50" t="s">
        <v>18</v>
      </c>
      <c r="C69" s="13">
        <v>18.467202353571384</v>
      </c>
      <c r="D69" s="14">
        <v>18.721779928828802</v>
      </c>
      <c r="E69" s="14">
        <v>18.822997198090796</v>
      </c>
      <c r="F69" s="14">
        <v>18.878706453001762</v>
      </c>
      <c r="G69" s="14">
        <v>19.031839626267661</v>
      </c>
      <c r="H69" s="14">
        <v>18.895111128896581</v>
      </c>
      <c r="I69" s="14">
        <v>18.888761649712031</v>
      </c>
      <c r="J69" s="14">
        <v>18.844941705715357</v>
      </c>
      <c r="K69" s="14">
        <v>18.917502806071038</v>
      </c>
      <c r="L69" s="14">
        <v>19.462401383627022</v>
      </c>
      <c r="M69" s="14">
        <v>20.767810969000465</v>
      </c>
      <c r="N69" s="14">
        <v>21.051402248038848</v>
      </c>
      <c r="O69" s="15">
        <f t="shared" si="6"/>
        <v>19.22638578391814</v>
      </c>
      <c r="P69" s="7">
        <f t="shared" si="10"/>
        <v>6.4681273315513543E-2</v>
      </c>
      <c r="Q69" s="9">
        <f t="shared" ref="Q69:Q75" si="11">SUM(C47:N47)/SUM(C25:N25)</f>
        <v>19.22638578391814</v>
      </c>
      <c r="R69" s="7">
        <f t="shared" si="9"/>
        <v>6.4681273315513543E-2</v>
      </c>
    </row>
    <row r="70" spans="2:18" x14ac:dyDescent="0.25">
      <c r="B70" s="50" t="s">
        <v>19</v>
      </c>
      <c r="C70" s="13">
        <v>20.567102749086764</v>
      </c>
      <c r="D70" s="14">
        <v>20.742495586213455</v>
      </c>
      <c r="E70" s="14">
        <v>20.479629585494134</v>
      </c>
      <c r="F70" s="14">
        <v>20.514636249612209</v>
      </c>
      <c r="G70" s="14">
        <v>19.952156489136687</v>
      </c>
      <c r="H70" s="14">
        <v>19.965106265177614</v>
      </c>
      <c r="I70" s="14">
        <v>15.657786667215969</v>
      </c>
      <c r="J70" s="14">
        <v>19.823155376303749</v>
      </c>
      <c r="K70" s="14">
        <v>20.012717882889952</v>
      </c>
      <c r="L70" s="14">
        <v>20.87580617492527</v>
      </c>
      <c r="M70" s="14">
        <v>20.614004147414473</v>
      </c>
      <c r="N70" s="14">
        <v>20.535430795539593</v>
      </c>
      <c r="O70" s="15">
        <f t="shared" si="6"/>
        <v>19.919885581062804</v>
      </c>
      <c r="P70" s="7">
        <f t="shared" si="10"/>
        <v>3.607021126793053E-2</v>
      </c>
      <c r="Q70" s="9">
        <f t="shared" si="11"/>
        <v>19.919885581062804</v>
      </c>
      <c r="R70" s="7">
        <f t="shared" si="9"/>
        <v>3.607021126793053E-2</v>
      </c>
    </row>
    <row r="71" spans="2:18" ht="16.5" customHeight="1" x14ac:dyDescent="0.25">
      <c r="B71" s="50" t="s">
        <v>20</v>
      </c>
      <c r="C71" s="13">
        <v>20.823285765551127</v>
      </c>
      <c r="D71" s="14">
        <v>21.638744338122713</v>
      </c>
      <c r="E71" s="14">
        <v>22.292484872691663</v>
      </c>
      <c r="F71" s="14">
        <v>22.279988581826117</v>
      </c>
      <c r="G71" s="14">
        <v>22.253123689948858</v>
      </c>
      <c r="H71" s="14">
        <v>22.231485505174195</v>
      </c>
      <c r="I71" s="14">
        <v>22.136804676317588</v>
      </c>
      <c r="J71" s="14">
        <v>23.448112634894354</v>
      </c>
      <c r="K71" s="14">
        <v>24.075333440325327</v>
      </c>
      <c r="L71" s="14">
        <v>24.525781475495421</v>
      </c>
      <c r="M71" s="14">
        <v>23.809436873322387</v>
      </c>
      <c r="N71" s="14">
        <v>24.16863608836017</v>
      </c>
      <c r="O71" s="15">
        <f t="shared" si="6"/>
        <v>22.808948186218156</v>
      </c>
      <c r="P71" s="7">
        <f t="shared" si="10"/>
        <v>0.14503409637562847</v>
      </c>
      <c r="Q71" s="9">
        <f t="shared" si="11"/>
        <v>22.808948186218156</v>
      </c>
      <c r="R71" s="7">
        <f t="shared" si="9"/>
        <v>0.14503409637562847</v>
      </c>
    </row>
    <row r="72" spans="2:18" ht="16.5" customHeight="1" x14ac:dyDescent="0.25">
      <c r="B72" s="50" t="s">
        <v>21</v>
      </c>
      <c r="C72" s="13">
        <v>24.088573328308829</v>
      </c>
      <c r="D72" s="14">
        <v>23.813657887979886</v>
      </c>
      <c r="E72" s="14">
        <v>24.852569501520229</v>
      </c>
      <c r="F72" s="14">
        <v>26.50906438776617</v>
      </c>
      <c r="G72" s="14">
        <v>26.583915527516449</v>
      </c>
      <c r="H72" s="14">
        <v>26.276071335219417</v>
      </c>
      <c r="I72" s="14">
        <v>25.755593300203333</v>
      </c>
      <c r="J72" s="14">
        <v>26.689675760582993</v>
      </c>
      <c r="K72" s="14">
        <v>35.64506829647415</v>
      </c>
      <c r="L72" s="14">
        <v>26.274941551397873</v>
      </c>
      <c r="M72" s="14">
        <v>26.872981895135535</v>
      </c>
      <c r="N72" s="14">
        <v>26.781338698606721</v>
      </c>
      <c r="O72" s="15">
        <f t="shared" si="6"/>
        <v>26.660437043591308</v>
      </c>
      <c r="P72" s="7">
        <f t="shared" si="10"/>
        <v>0.16885867888026218</v>
      </c>
      <c r="Q72" s="9">
        <f t="shared" si="11"/>
        <v>26.660437043591308</v>
      </c>
      <c r="R72" s="7">
        <f t="shared" si="9"/>
        <v>0.16885867888026218</v>
      </c>
    </row>
    <row r="73" spans="2:18" ht="16.5" customHeight="1" x14ac:dyDescent="0.25">
      <c r="B73" s="50" t="s">
        <v>22</v>
      </c>
      <c r="C73" s="13">
        <v>26.818734181013671</v>
      </c>
      <c r="D73" s="14">
        <v>26.68034368368615</v>
      </c>
      <c r="E73" s="14">
        <v>27.05095782467464</v>
      </c>
      <c r="F73" s="14">
        <v>27.050528137059981</v>
      </c>
      <c r="G73" s="14">
        <v>27.985145946838536</v>
      </c>
      <c r="H73" s="14">
        <v>27.64853972574884</v>
      </c>
      <c r="I73" s="14">
        <v>27.590099698715637</v>
      </c>
      <c r="J73" s="14">
        <v>27.45618209678252</v>
      </c>
      <c r="K73" s="14">
        <v>28.956418342174597</v>
      </c>
      <c r="L73" s="14">
        <v>29.582732797697901</v>
      </c>
      <c r="M73" s="14">
        <v>29.2638176410066</v>
      </c>
      <c r="N73" s="14">
        <v>30.393556239959512</v>
      </c>
      <c r="O73" s="15">
        <f t="shared" si="6"/>
        <v>27.991949306547646</v>
      </c>
      <c r="P73" s="7">
        <f t="shared" si="10"/>
        <v>4.9943377176422166E-2</v>
      </c>
      <c r="Q73" s="9">
        <f t="shared" si="11"/>
        <v>27.991949306547646</v>
      </c>
      <c r="R73" s="7">
        <f t="shared" si="9"/>
        <v>4.9943377176422166E-2</v>
      </c>
    </row>
    <row r="74" spans="2:18" ht="16.5" customHeight="1" x14ac:dyDescent="0.25">
      <c r="B74" s="64">
        <v>2022</v>
      </c>
      <c r="C74" s="13">
        <v>29.273106725177449</v>
      </c>
      <c r="D74" s="14">
        <v>29.585272529574844</v>
      </c>
      <c r="E74" s="14">
        <v>29.090370818949346</v>
      </c>
      <c r="F74" s="14">
        <v>29.853212385644866</v>
      </c>
      <c r="G74" s="14">
        <v>29.243824824338482</v>
      </c>
      <c r="H74" s="14">
        <v>30.4</v>
      </c>
      <c r="I74" s="14">
        <v>29.737391446569465</v>
      </c>
      <c r="J74" s="14">
        <v>30.699108044966369</v>
      </c>
      <c r="K74" s="14">
        <v>33.150510790533112</v>
      </c>
      <c r="L74" s="14">
        <v>31.960946669560922</v>
      </c>
      <c r="M74" s="14">
        <v>32.637068822835531</v>
      </c>
      <c r="N74" s="14">
        <v>34.025498528095383</v>
      </c>
      <c r="O74" s="15">
        <f t="shared" si="6"/>
        <v>30.733194567924077</v>
      </c>
      <c r="P74" s="7">
        <f t="shared" si="10"/>
        <v>9.7929773713016255E-2</v>
      </c>
      <c r="Q74" s="9">
        <f t="shared" si="11"/>
        <v>30.733194567924077</v>
      </c>
      <c r="R74" s="7">
        <f t="shared" si="9"/>
        <v>9.7929773713016255E-2</v>
      </c>
    </row>
    <row r="75" spans="2:18" ht="16.5" customHeight="1" x14ac:dyDescent="0.25">
      <c r="B75" s="64">
        <v>2023</v>
      </c>
      <c r="C75" s="13">
        <v>32.160903282385483</v>
      </c>
      <c r="D75" s="14">
        <v>33.49446114470301</v>
      </c>
      <c r="E75" s="14">
        <v>33.455028564377827</v>
      </c>
      <c r="F75" s="14">
        <v>34.026699800195985</v>
      </c>
      <c r="G75" s="14">
        <v>34.784752063673075</v>
      </c>
      <c r="H75" s="14">
        <v>34.710764702477377</v>
      </c>
      <c r="I75" s="14">
        <v>34.82046292750416</v>
      </c>
      <c r="J75" s="14">
        <v>34.434766273661836</v>
      </c>
      <c r="K75" s="14">
        <f>+K53/K31</f>
        <v>35.392875312235944</v>
      </c>
      <c r="L75" s="14">
        <v>35.805051075243753</v>
      </c>
      <c r="M75" s="14">
        <v>35.02851064361127</v>
      </c>
      <c r="N75" s="14">
        <v>34.944020367822148</v>
      </c>
      <c r="O75" s="15">
        <f t="shared" si="6"/>
        <v>34.465613780391728</v>
      </c>
      <c r="P75" s="7">
        <f t="shared" si="10"/>
        <v>0.12144585894637649</v>
      </c>
      <c r="Q75" s="9">
        <f t="shared" si="11"/>
        <v>34.465613780391728</v>
      </c>
      <c r="R75" s="7">
        <f t="shared" si="9"/>
        <v>0.12144585894637649</v>
      </c>
    </row>
    <row r="76" spans="2:18" ht="16.5" customHeight="1" thickBot="1" x14ac:dyDescent="0.3">
      <c r="B76" s="65">
        <v>2024</v>
      </c>
      <c r="C76" s="46">
        <v>35.514683281429861</v>
      </c>
      <c r="D76" s="20">
        <v>35</v>
      </c>
      <c r="E76" s="20">
        <v>35.064261810381112</v>
      </c>
      <c r="F76" s="20">
        <v>34.505656322034099</v>
      </c>
      <c r="G76" s="20">
        <v>35.054438468480519</v>
      </c>
      <c r="H76" s="20">
        <v>35.894108953737685</v>
      </c>
      <c r="I76" s="20">
        <v>36.391886803578643</v>
      </c>
      <c r="J76" s="20">
        <v>36.303317494930447</v>
      </c>
      <c r="K76" s="20"/>
      <c r="L76" s="20"/>
      <c r="M76" s="20"/>
      <c r="N76" s="20"/>
      <c r="O76" s="45"/>
      <c r="P76" s="19"/>
      <c r="Q76" s="18"/>
      <c r="R76" s="19"/>
    </row>
    <row r="77" spans="2:18" s="43" customFormat="1" ht="12.75" x14ac:dyDescent="0.2">
      <c r="B77" s="51" t="s">
        <v>25</v>
      </c>
      <c r="C77" s="44"/>
      <c r="D77" s="44"/>
      <c r="E77" s="60"/>
    </row>
    <row r="78" spans="2:18" s="43" customFormat="1" ht="12.75" x14ac:dyDescent="0.2">
      <c r="B78" s="51" t="s">
        <v>29</v>
      </c>
    </row>
    <row r="79" spans="2:18" x14ac:dyDescent="0.25">
      <c r="B79" s="51" t="s">
        <v>30</v>
      </c>
    </row>
  </sheetData>
  <mergeCells count="4">
    <mergeCell ref="F9:J9"/>
    <mergeCell ref="G12:I12"/>
    <mergeCell ref="G34:I34"/>
    <mergeCell ref="G56:I56"/>
  </mergeCells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33 O35:O46 O15:O24 Q59 Q65:Q66" formulaRange="1"/>
    <ignoredError sqref="B25:B29 B47:B51 B55:B73" numberStoredAsText="1"/>
    <ignoredError sqref="Q60:Q6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29"/>
  <sheetViews>
    <sheetView showGridLines="0" workbookViewId="0">
      <pane ySplit="11" topLeftCell="A206" activePane="bottomLeft" state="frozen"/>
      <selection pane="bottomLeft" activeCell="C223" sqref="C223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21" customWidth="1"/>
    <col min="4" max="4" width="25.28515625" style="21" customWidth="1"/>
    <col min="5" max="5" width="22.140625" style="28" customWidth="1"/>
    <col min="6" max="256" width="11.42578125" customWidth="1"/>
  </cols>
  <sheetData>
    <row r="8" spans="2:5" ht="15.75" thickBot="1" x14ac:dyDescent="0.3"/>
    <row r="9" spans="2:5" ht="15.75" thickBot="1" x14ac:dyDescent="0.3">
      <c r="C9" s="89" t="s">
        <v>31</v>
      </c>
      <c r="D9" s="90"/>
      <c r="E9" s="29" t="s">
        <v>32</v>
      </c>
    </row>
    <row r="11" spans="2:5" s="23" customFormat="1" x14ac:dyDescent="0.25">
      <c r="B11" s="22" t="s">
        <v>33</v>
      </c>
      <c r="C11" s="32" t="s">
        <v>34</v>
      </c>
      <c r="D11" s="33" t="s">
        <v>35</v>
      </c>
      <c r="E11" s="42" t="s">
        <v>26</v>
      </c>
    </row>
    <row r="12" spans="2:5" x14ac:dyDescent="0.25">
      <c r="B12" s="24">
        <v>39083</v>
      </c>
      <c r="C12" s="34">
        <v>16880449</v>
      </c>
      <c r="D12" s="25">
        <v>158442620</v>
      </c>
      <c r="E12" s="30">
        <v>9.3861614699940734</v>
      </c>
    </row>
    <row r="13" spans="2:5" x14ac:dyDescent="0.25">
      <c r="B13" s="26">
        <v>39114</v>
      </c>
      <c r="C13" s="35">
        <v>15969043</v>
      </c>
      <c r="D13" s="21">
        <v>148440129.99999997</v>
      </c>
      <c r="E13" s="31">
        <v>9.2954931613622662</v>
      </c>
    </row>
    <row r="14" spans="2:5" x14ac:dyDescent="0.25">
      <c r="B14" s="26">
        <v>39142</v>
      </c>
      <c r="C14" s="35">
        <v>18226396</v>
      </c>
      <c r="D14" s="21">
        <v>174287600</v>
      </c>
      <c r="E14" s="31">
        <v>9.5623731647221977</v>
      </c>
    </row>
    <row r="15" spans="2:5" x14ac:dyDescent="0.25">
      <c r="B15" s="26">
        <v>39173</v>
      </c>
      <c r="C15" s="35">
        <v>17753062</v>
      </c>
      <c r="D15" s="21">
        <v>169719720</v>
      </c>
      <c r="E15" s="31">
        <v>9.5600251945270056</v>
      </c>
    </row>
    <row r="16" spans="2:5" x14ac:dyDescent="0.25">
      <c r="B16" s="26">
        <v>39203</v>
      </c>
      <c r="C16" s="35">
        <v>19815690</v>
      </c>
      <c r="D16" s="21">
        <v>192304740</v>
      </c>
      <c r="E16" s="31">
        <v>9.7046703899788493</v>
      </c>
    </row>
    <row r="17" spans="2:5" x14ac:dyDescent="0.25">
      <c r="B17" s="26">
        <v>39234</v>
      </c>
      <c r="C17" s="35">
        <v>19030189</v>
      </c>
      <c r="D17" s="21">
        <v>185885730</v>
      </c>
      <c r="E17" s="31">
        <v>9.7679392464257706</v>
      </c>
    </row>
    <row r="18" spans="2:5" x14ac:dyDescent="0.25">
      <c r="B18" s="26">
        <v>39264</v>
      </c>
      <c r="C18" s="35">
        <v>19689275</v>
      </c>
      <c r="D18" s="21">
        <v>191078980</v>
      </c>
      <c r="E18" s="31">
        <v>9.7047240185329322</v>
      </c>
    </row>
    <row r="19" spans="2:5" x14ac:dyDescent="0.25">
      <c r="B19" s="26">
        <v>39295</v>
      </c>
      <c r="C19" s="35">
        <v>20699093</v>
      </c>
      <c r="D19" s="21">
        <v>214702729.99999997</v>
      </c>
      <c r="E19" s="31">
        <v>10.372567049193893</v>
      </c>
    </row>
    <row r="20" spans="2:5" x14ac:dyDescent="0.25">
      <c r="B20" s="26">
        <v>39326</v>
      </c>
      <c r="C20" s="35">
        <v>18136594</v>
      </c>
      <c r="D20" s="21">
        <v>211601160</v>
      </c>
      <c r="E20" s="31">
        <v>11.667083687267851</v>
      </c>
    </row>
    <row r="21" spans="2:5" x14ac:dyDescent="0.25">
      <c r="B21" s="26">
        <v>39356</v>
      </c>
      <c r="C21" s="35">
        <v>18756605</v>
      </c>
      <c r="D21" s="21">
        <v>219565400</v>
      </c>
      <c r="E21" s="31">
        <v>11.706031022138601</v>
      </c>
    </row>
    <row r="22" spans="2:5" x14ac:dyDescent="0.25">
      <c r="B22" s="26">
        <v>39387</v>
      </c>
      <c r="C22" s="35">
        <v>18111782</v>
      </c>
      <c r="D22" s="21">
        <v>212427520.00000003</v>
      </c>
      <c r="E22" s="31">
        <v>11.728692405860452</v>
      </c>
    </row>
    <row r="23" spans="2:5" x14ac:dyDescent="0.25">
      <c r="B23" s="27">
        <v>39417</v>
      </c>
      <c r="C23" s="35">
        <v>17107642</v>
      </c>
      <c r="D23" s="21">
        <v>203931310</v>
      </c>
      <c r="E23" s="31">
        <v>11.920480332707454</v>
      </c>
    </row>
    <row r="24" spans="2:5" x14ac:dyDescent="0.25">
      <c r="B24" s="24">
        <v>39448</v>
      </c>
      <c r="C24" s="34">
        <v>16492774</v>
      </c>
      <c r="D24" s="25">
        <v>201858949.99999997</v>
      </c>
      <c r="E24" s="39">
        <v>12.239235801084764</v>
      </c>
    </row>
    <row r="25" spans="2:5" x14ac:dyDescent="0.25">
      <c r="B25" s="26">
        <v>39479</v>
      </c>
      <c r="C25" s="35">
        <v>16687880</v>
      </c>
      <c r="D25" s="21">
        <v>204186269.99999997</v>
      </c>
      <c r="E25" s="37">
        <v>12.235602724851807</v>
      </c>
    </row>
    <row r="26" spans="2:5" x14ac:dyDescent="0.25">
      <c r="B26" s="26">
        <v>39508</v>
      </c>
      <c r="C26" s="35">
        <v>17621607</v>
      </c>
      <c r="D26" s="21">
        <v>224503460</v>
      </c>
      <c r="E26" s="37">
        <v>12.740237595810644</v>
      </c>
    </row>
    <row r="27" spans="2:5" x14ac:dyDescent="0.25">
      <c r="B27" s="26">
        <v>39539</v>
      </c>
      <c r="C27" s="35">
        <v>18338447</v>
      </c>
      <c r="D27" s="21">
        <v>232077730</v>
      </c>
      <c r="E27" s="37">
        <v>12.655255376859339</v>
      </c>
    </row>
    <row r="28" spans="2:5" x14ac:dyDescent="0.25">
      <c r="B28" s="26">
        <v>39569</v>
      </c>
      <c r="C28" s="35">
        <v>19106217</v>
      </c>
      <c r="D28" s="21">
        <v>242309780</v>
      </c>
      <c r="E28" s="37">
        <v>12.682247877745763</v>
      </c>
    </row>
    <row r="29" spans="2:5" x14ac:dyDescent="0.25">
      <c r="B29" s="26">
        <v>39600</v>
      </c>
      <c r="C29" s="35">
        <v>18528102</v>
      </c>
      <c r="D29" s="21">
        <v>235560860</v>
      </c>
      <c r="E29" s="37">
        <v>12.713706994920473</v>
      </c>
    </row>
    <row r="30" spans="2:5" x14ac:dyDescent="0.25">
      <c r="B30" s="26">
        <v>39630</v>
      </c>
      <c r="C30" s="35">
        <v>18848696</v>
      </c>
      <c r="D30" s="21">
        <v>241286979.99999997</v>
      </c>
      <c r="E30" s="37">
        <v>12.801255853455325</v>
      </c>
    </row>
    <row r="31" spans="2:5" x14ac:dyDescent="0.25">
      <c r="B31" s="26">
        <v>39661</v>
      </c>
      <c r="C31" s="35">
        <v>18962948</v>
      </c>
      <c r="D31" s="21">
        <v>241611840</v>
      </c>
      <c r="E31" s="37">
        <v>12.741259428650018</v>
      </c>
    </row>
    <row r="32" spans="2:5" x14ac:dyDescent="0.25">
      <c r="B32" s="26">
        <v>39692</v>
      </c>
      <c r="C32" s="35">
        <v>18485546</v>
      </c>
      <c r="D32" s="21">
        <v>236057580.00000003</v>
      </c>
      <c r="E32" s="37">
        <v>12.769846235539919</v>
      </c>
    </row>
    <row r="33" spans="2:5" x14ac:dyDescent="0.25">
      <c r="B33" s="26">
        <v>39722</v>
      </c>
      <c r="C33" s="35">
        <v>18639439</v>
      </c>
      <c r="D33" s="21">
        <v>230453830.00000003</v>
      </c>
      <c r="E33" s="37">
        <v>12.363775004172606</v>
      </c>
    </row>
    <row r="34" spans="2:5" x14ac:dyDescent="0.25">
      <c r="B34" s="26">
        <v>39753</v>
      </c>
      <c r="C34" s="35">
        <v>16840532</v>
      </c>
      <c r="D34" s="21">
        <v>208918630</v>
      </c>
      <c r="E34" s="37">
        <v>12.405702503935149</v>
      </c>
    </row>
    <row r="35" spans="2:5" x14ac:dyDescent="0.25">
      <c r="B35" s="27">
        <v>39783</v>
      </c>
      <c r="C35" s="36">
        <v>17019366</v>
      </c>
      <c r="D35" s="40">
        <v>210950910</v>
      </c>
      <c r="E35" s="38">
        <v>12.394757243013634</v>
      </c>
    </row>
    <row r="36" spans="2:5" x14ac:dyDescent="0.25">
      <c r="B36" s="26">
        <v>39814</v>
      </c>
      <c r="C36" s="34">
        <v>17139590</v>
      </c>
      <c r="D36" s="25">
        <v>212435800</v>
      </c>
      <c r="E36" s="30">
        <v>12.394450509026179</v>
      </c>
    </row>
    <row r="37" spans="2:5" x14ac:dyDescent="0.25">
      <c r="B37" s="26">
        <v>39845</v>
      </c>
      <c r="C37" s="35">
        <v>15792277</v>
      </c>
      <c r="D37" s="21">
        <v>194575139.99999997</v>
      </c>
      <c r="E37" s="31">
        <v>12.3209047055089</v>
      </c>
    </row>
    <row r="38" spans="2:5" x14ac:dyDescent="0.25">
      <c r="B38" s="26">
        <v>39873</v>
      </c>
      <c r="C38" s="35">
        <v>17950368</v>
      </c>
      <c r="D38" s="21">
        <v>223399280</v>
      </c>
      <c r="E38" s="31">
        <v>12.445387192062023</v>
      </c>
    </row>
    <row r="39" spans="2:5" x14ac:dyDescent="0.25">
      <c r="B39" s="26">
        <v>39904</v>
      </c>
      <c r="C39" s="35">
        <v>17826167</v>
      </c>
      <c r="D39" s="21">
        <v>220227050.00000003</v>
      </c>
      <c r="E39" s="31">
        <v>12.354144892729886</v>
      </c>
    </row>
    <row r="40" spans="2:5" x14ac:dyDescent="0.25">
      <c r="B40" s="26">
        <v>39934</v>
      </c>
      <c r="C40" s="35">
        <v>18854708</v>
      </c>
      <c r="D40" s="21">
        <v>232837240</v>
      </c>
      <c r="E40" s="31">
        <v>12.349023914875797</v>
      </c>
    </row>
    <row r="41" spans="2:5" x14ac:dyDescent="0.25">
      <c r="B41" s="26">
        <v>39965</v>
      </c>
      <c r="C41" s="35">
        <v>18748371</v>
      </c>
      <c r="D41" s="21">
        <v>231469310</v>
      </c>
      <c r="E41" s="31">
        <v>12.346102496051524</v>
      </c>
    </row>
    <row r="42" spans="2:5" x14ac:dyDescent="0.25">
      <c r="B42" s="26">
        <v>39995</v>
      </c>
      <c r="C42" s="35">
        <v>19972974</v>
      </c>
      <c r="D42" s="21">
        <v>244259690</v>
      </c>
      <c r="E42" s="31">
        <v>12.229510237183506</v>
      </c>
    </row>
    <row r="43" spans="2:5" x14ac:dyDescent="0.25">
      <c r="B43" s="26">
        <v>40026</v>
      </c>
      <c r="C43" s="35">
        <v>19585339</v>
      </c>
      <c r="D43" s="21">
        <v>237811360</v>
      </c>
      <c r="E43" s="31">
        <v>12.142315228753509</v>
      </c>
    </row>
    <row r="44" spans="2:5" x14ac:dyDescent="0.25">
      <c r="B44" s="26">
        <v>40057</v>
      </c>
      <c r="C44" s="35">
        <v>18509241</v>
      </c>
      <c r="D44" s="21">
        <v>227043530</v>
      </c>
      <c r="E44" s="31">
        <v>12.266495962746392</v>
      </c>
    </row>
    <row r="45" spans="2:5" x14ac:dyDescent="0.25">
      <c r="B45" s="26">
        <v>40087</v>
      </c>
      <c r="C45" s="35">
        <v>18986811</v>
      </c>
      <c r="D45" s="21">
        <v>227654869.99999997</v>
      </c>
      <c r="E45" s="31">
        <v>11.990158326219182</v>
      </c>
    </row>
    <row r="46" spans="2:5" x14ac:dyDescent="0.25">
      <c r="B46" s="26">
        <v>40118</v>
      </c>
      <c r="C46" s="35">
        <v>17653965</v>
      </c>
      <c r="D46" s="21">
        <v>214976389.99999997</v>
      </c>
      <c r="E46" s="31">
        <v>12.177229874421977</v>
      </c>
    </row>
    <row r="47" spans="2:5" x14ac:dyDescent="0.25">
      <c r="B47" s="26">
        <v>40148</v>
      </c>
      <c r="C47" s="35">
        <v>17477794</v>
      </c>
      <c r="D47" s="21">
        <v>210951310</v>
      </c>
      <c r="E47" s="31">
        <v>12.069675955672666</v>
      </c>
    </row>
    <row r="48" spans="2:5" x14ac:dyDescent="0.25">
      <c r="B48" s="24">
        <v>40179</v>
      </c>
      <c r="C48" s="34">
        <v>16873068</v>
      </c>
      <c r="D48" s="25">
        <v>200891500</v>
      </c>
      <c r="E48" s="39">
        <v>11.906044591297801</v>
      </c>
    </row>
    <row r="49" spans="2:5" x14ac:dyDescent="0.25">
      <c r="B49" s="26">
        <v>40210</v>
      </c>
      <c r="C49" s="35">
        <v>16341135</v>
      </c>
      <c r="D49" s="21">
        <v>195455949.99999997</v>
      </c>
      <c r="E49" s="37">
        <v>11.960977618751695</v>
      </c>
    </row>
    <row r="50" spans="2:5" x14ac:dyDescent="0.25">
      <c r="B50" s="26">
        <v>40238</v>
      </c>
      <c r="C50" s="35">
        <v>18865724</v>
      </c>
      <c r="D50" s="21">
        <v>226107270.00000003</v>
      </c>
      <c r="E50" s="37">
        <v>11.985083106272519</v>
      </c>
    </row>
    <row r="51" spans="2:5" x14ac:dyDescent="0.25">
      <c r="B51" s="26">
        <v>40269</v>
      </c>
      <c r="C51" s="35">
        <v>19365725</v>
      </c>
      <c r="D51" s="21">
        <v>233190040</v>
      </c>
      <c r="E51" s="37">
        <v>12.041379292538751</v>
      </c>
    </row>
    <row r="52" spans="2:5" x14ac:dyDescent="0.25">
      <c r="B52" s="26">
        <v>40299</v>
      </c>
      <c r="C52" s="35">
        <v>18517773</v>
      </c>
      <c r="D52" s="21">
        <v>227897270.00000003</v>
      </c>
      <c r="E52" s="37">
        <v>12.306948033113919</v>
      </c>
    </row>
    <row r="53" spans="2:5" x14ac:dyDescent="0.25">
      <c r="B53" s="26">
        <v>40330</v>
      </c>
      <c r="C53" s="35">
        <v>19084495</v>
      </c>
      <c r="D53" s="21">
        <v>232913280.00000003</v>
      </c>
      <c r="E53" s="37">
        <v>12.204319789441639</v>
      </c>
    </row>
    <row r="54" spans="2:5" x14ac:dyDescent="0.25">
      <c r="B54" s="26">
        <v>40360</v>
      </c>
      <c r="C54" s="35">
        <v>20256172</v>
      </c>
      <c r="D54" s="21">
        <v>249268759.99999997</v>
      </c>
      <c r="E54" s="37">
        <v>12.305817703364681</v>
      </c>
    </row>
    <row r="55" spans="2:5" x14ac:dyDescent="0.25">
      <c r="B55" s="26">
        <v>40391</v>
      </c>
      <c r="C55" s="35">
        <v>19583547</v>
      </c>
      <c r="D55" s="21">
        <v>241996540</v>
      </c>
      <c r="E55" s="37">
        <v>12.357135303425881</v>
      </c>
    </row>
    <row r="56" spans="2:5" x14ac:dyDescent="0.25">
      <c r="B56" s="26">
        <v>40422</v>
      </c>
      <c r="C56" s="35">
        <v>18784696</v>
      </c>
      <c r="D56" s="21">
        <v>234564399.99999997</v>
      </c>
      <c r="E56" s="37">
        <v>12.486994732307616</v>
      </c>
    </row>
    <row r="57" spans="2:5" x14ac:dyDescent="0.25">
      <c r="B57" s="26">
        <v>40452</v>
      </c>
      <c r="C57" s="35">
        <v>18748211</v>
      </c>
      <c r="D57" s="21">
        <v>236339340</v>
      </c>
      <c r="E57" s="37">
        <v>12.605967577386451</v>
      </c>
    </row>
    <row r="58" spans="2:5" x14ac:dyDescent="0.25">
      <c r="B58" s="26">
        <v>40483</v>
      </c>
      <c r="C58" s="35">
        <v>18385506</v>
      </c>
      <c r="D58" s="21">
        <v>232380940</v>
      </c>
      <c r="E58" s="37">
        <v>12.6393551529123</v>
      </c>
    </row>
    <row r="59" spans="2:5" x14ac:dyDescent="0.25">
      <c r="B59" s="27">
        <v>40513</v>
      </c>
      <c r="C59" s="36">
        <v>17509516</v>
      </c>
      <c r="D59" s="40">
        <v>220510980</v>
      </c>
      <c r="E59" s="38">
        <v>12.593779291215132</v>
      </c>
    </row>
    <row r="60" spans="2:5" x14ac:dyDescent="0.25">
      <c r="B60" s="26">
        <v>40544</v>
      </c>
      <c r="C60" s="34">
        <v>17114263</v>
      </c>
      <c r="D60" s="25">
        <v>214460689.99999997</v>
      </c>
      <c r="E60" s="30">
        <v>12.531108701554952</v>
      </c>
    </row>
    <row r="61" spans="2:5" x14ac:dyDescent="0.25">
      <c r="B61" s="26">
        <v>40575</v>
      </c>
      <c r="C61" s="35">
        <v>16540772</v>
      </c>
      <c r="D61" s="21">
        <v>207627900.00000003</v>
      </c>
      <c r="E61" s="31">
        <v>12.552491504024118</v>
      </c>
    </row>
    <row r="62" spans="2:5" x14ac:dyDescent="0.25">
      <c r="B62" s="26">
        <v>40603</v>
      </c>
      <c r="C62" s="35">
        <v>18922615</v>
      </c>
      <c r="D62" s="21">
        <v>239170479.99999997</v>
      </c>
      <c r="E62" s="31">
        <v>12.639398941425377</v>
      </c>
    </row>
    <row r="63" spans="2:5" x14ac:dyDescent="0.25">
      <c r="B63" s="26">
        <v>40634</v>
      </c>
      <c r="C63" s="35">
        <v>18734736</v>
      </c>
      <c r="D63" s="21">
        <v>238148590</v>
      </c>
      <c r="E63" s="31">
        <v>12.71160639786971</v>
      </c>
    </row>
    <row r="64" spans="2:5" x14ac:dyDescent="0.25">
      <c r="B64" s="26">
        <v>40664</v>
      </c>
      <c r="C64" s="35">
        <v>19942517</v>
      </c>
      <c r="D64" s="21">
        <v>254727030.00000003</v>
      </c>
      <c r="E64" s="31">
        <v>12.773063199595118</v>
      </c>
    </row>
    <row r="65" spans="2:5" x14ac:dyDescent="0.25">
      <c r="B65" s="26">
        <v>40695</v>
      </c>
      <c r="C65" s="35">
        <v>19287179</v>
      </c>
      <c r="D65" s="21">
        <v>246365730</v>
      </c>
      <c r="E65" s="31">
        <v>12.773549205925864</v>
      </c>
    </row>
    <row r="66" spans="2:5" x14ac:dyDescent="0.25">
      <c r="B66" s="26">
        <v>40725</v>
      </c>
      <c r="C66" s="35">
        <v>19973861</v>
      </c>
      <c r="D66" s="21">
        <v>255716730</v>
      </c>
      <c r="E66" s="31">
        <v>12.802568817315791</v>
      </c>
    </row>
    <row r="67" spans="2:5" x14ac:dyDescent="0.25">
      <c r="B67" s="26">
        <v>40756</v>
      </c>
      <c r="C67" s="35">
        <v>20850795</v>
      </c>
      <c r="D67" s="21">
        <v>266828740</v>
      </c>
      <c r="E67" s="31">
        <v>12.797053541603569</v>
      </c>
    </row>
    <row r="68" spans="2:5" x14ac:dyDescent="0.25">
      <c r="B68" s="26">
        <v>40787</v>
      </c>
      <c r="C68" s="35">
        <v>18107938</v>
      </c>
      <c r="D68" s="21">
        <v>234149819.99999997</v>
      </c>
      <c r="E68" s="31">
        <v>12.930783173655662</v>
      </c>
    </row>
    <row r="69" spans="2:5" x14ac:dyDescent="0.25">
      <c r="B69" s="26">
        <v>40817</v>
      </c>
      <c r="C69" s="35">
        <v>19288888</v>
      </c>
      <c r="D69" s="21">
        <v>259023520.00000003</v>
      </c>
      <c r="E69" s="31">
        <v>13.428639328508726</v>
      </c>
    </row>
    <row r="70" spans="2:5" x14ac:dyDescent="0.25">
      <c r="B70" s="26">
        <v>40848</v>
      </c>
      <c r="C70" s="35">
        <v>18501055</v>
      </c>
      <c r="D70" s="21">
        <v>264216640</v>
      </c>
      <c r="E70" s="31">
        <v>14.281166128093776</v>
      </c>
    </row>
    <row r="71" spans="2:5" x14ac:dyDescent="0.25">
      <c r="B71" s="26">
        <v>40878</v>
      </c>
      <c r="C71" s="35">
        <v>17587899.5</v>
      </c>
      <c r="D71" s="21">
        <v>254838320</v>
      </c>
      <c r="E71" s="31">
        <v>14.4894118823001</v>
      </c>
    </row>
    <row r="72" spans="2:5" x14ac:dyDescent="0.25">
      <c r="B72" s="24">
        <v>40909</v>
      </c>
      <c r="C72" s="34">
        <v>17347866.5</v>
      </c>
      <c r="D72" s="25">
        <v>252660280.00000003</v>
      </c>
      <c r="E72" s="39">
        <v>14.564343113892422</v>
      </c>
    </row>
    <row r="73" spans="2:5" x14ac:dyDescent="0.25">
      <c r="B73" s="26">
        <v>40940</v>
      </c>
      <c r="C73" s="35">
        <v>16956513</v>
      </c>
      <c r="D73" s="21">
        <v>244097700</v>
      </c>
      <c r="E73" s="37">
        <v>14.395512803841214</v>
      </c>
    </row>
    <row r="74" spans="2:5" x14ac:dyDescent="0.25">
      <c r="B74" s="26">
        <v>40969</v>
      </c>
      <c r="C74" s="35">
        <v>19209992.5</v>
      </c>
      <c r="D74" s="21">
        <v>275573880</v>
      </c>
      <c r="E74" s="37">
        <v>14.345340322230735</v>
      </c>
    </row>
    <row r="75" spans="2:5" x14ac:dyDescent="0.25">
      <c r="B75" s="26">
        <v>41000</v>
      </c>
      <c r="C75" s="35">
        <v>18421118</v>
      </c>
      <c r="D75" s="21">
        <v>274296340</v>
      </c>
      <c r="E75" s="37">
        <v>14.890319903493371</v>
      </c>
    </row>
    <row r="76" spans="2:5" x14ac:dyDescent="0.25">
      <c r="B76" s="26">
        <v>41030</v>
      </c>
      <c r="C76" s="35">
        <v>19945749</v>
      </c>
      <c r="D76" s="21">
        <v>296609470.00000006</v>
      </c>
      <c r="E76" s="37">
        <v>14.870811319244018</v>
      </c>
    </row>
    <row r="77" spans="2:5" x14ac:dyDescent="0.25">
      <c r="B77" s="26">
        <v>41061</v>
      </c>
      <c r="C77" s="35">
        <v>19443502</v>
      </c>
      <c r="D77" s="21">
        <v>289687260.00000006</v>
      </c>
      <c r="E77" s="37">
        <v>14.898924072422759</v>
      </c>
    </row>
    <row r="78" spans="2:5" x14ac:dyDescent="0.25">
      <c r="B78" s="26">
        <v>41091</v>
      </c>
      <c r="C78" s="35">
        <v>19901717.5</v>
      </c>
      <c r="D78" s="21">
        <v>299355940</v>
      </c>
      <c r="E78" s="37">
        <v>15.041713862132752</v>
      </c>
    </row>
    <row r="79" spans="2:5" x14ac:dyDescent="0.25">
      <c r="B79" s="26">
        <v>41122</v>
      </c>
      <c r="C79" s="35">
        <v>21415848</v>
      </c>
      <c r="D79" s="21">
        <v>320147380</v>
      </c>
      <c r="E79" s="37">
        <v>14.949087236704333</v>
      </c>
    </row>
    <row r="80" spans="2:5" x14ac:dyDescent="0.25">
      <c r="B80" s="26">
        <v>41153</v>
      </c>
      <c r="C80" s="35">
        <v>21014515</v>
      </c>
      <c r="D80" s="21">
        <v>308089279.99999994</v>
      </c>
      <c r="E80" s="37">
        <v>14.660784700479642</v>
      </c>
    </row>
    <row r="81" spans="2:5" x14ac:dyDescent="0.25">
      <c r="B81" s="26">
        <v>41183</v>
      </c>
      <c r="C81" s="35">
        <v>19567711</v>
      </c>
      <c r="D81" s="21">
        <v>294232350</v>
      </c>
      <c r="E81" s="37">
        <v>15.036625898655188</v>
      </c>
    </row>
    <row r="82" spans="2:5" x14ac:dyDescent="0.25">
      <c r="B82" s="26">
        <v>41214</v>
      </c>
      <c r="C82" s="35">
        <v>18201567.5</v>
      </c>
      <c r="D82" s="21">
        <v>271073600</v>
      </c>
      <c r="E82" s="37">
        <v>14.892871177166471</v>
      </c>
    </row>
    <row r="83" spans="2:5" x14ac:dyDescent="0.25">
      <c r="B83" s="27">
        <v>41244</v>
      </c>
      <c r="C83" s="36">
        <v>17164586</v>
      </c>
      <c r="D83" s="40">
        <v>255948930</v>
      </c>
      <c r="E83" s="38">
        <v>14.911453733868093</v>
      </c>
    </row>
    <row r="84" spans="2:5" x14ac:dyDescent="0.25">
      <c r="B84" s="26">
        <v>41275</v>
      </c>
      <c r="C84" s="21">
        <v>17541066</v>
      </c>
      <c r="D84" s="21">
        <v>262389130</v>
      </c>
      <c r="E84" s="37">
        <v>14.958562381556515</v>
      </c>
    </row>
    <row r="85" spans="2:5" x14ac:dyDescent="0.25">
      <c r="B85" s="26">
        <v>41306</v>
      </c>
      <c r="C85" s="21">
        <v>16480728</v>
      </c>
      <c r="D85" s="21">
        <v>246745069.99999997</v>
      </c>
      <c r="E85" s="37">
        <v>14.9717336515717</v>
      </c>
    </row>
    <row r="86" spans="2:5" x14ac:dyDescent="0.25">
      <c r="B86" s="26">
        <v>41334</v>
      </c>
      <c r="C86" s="21">
        <v>18426660</v>
      </c>
      <c r="D86" s="21">
        <v>282543050</v>
      </c>
      <c r="E86" s="37">
        <v>15.333383803684445</v>
      </c>
    </row>
    <row r="87" spans="2:5" x14ac:dyDescent="0.25">
      <c r="B87" s="26">
        <v>41365</v>
      </c>
      <c r="C87" s="35">
        <v>19422685</v>
      </c>
      <c r="D87" s="21">
        <v>294107350</v>
      </c>
      <c r="E87" s="37">
        <v>15.142466142039579</v>
      </c>
    </row>
    <row r="88" spans="2:5" x14ac:dyDescent="0.25">
      <c r="B88" s="26">
        <v>41395</v>
      </c>
      <c r="C88" s="35">
        <v>20488169</v>
      </c>
      <c r="D88" s="21">
        <v>313262310.00000006</v>
      </c>
      <c r="E88" s="37">
        <v>15.289912436782421</v>
      </c>
    </row>
    <row r="89" spans="2:5" x14ac:dyDescent="0.25">
      <c r="B89" s="26">
        <v>41426</v>
      </c>
      <c r="C89" s="35">
        <v>18424388</v>
      </c>
      <c r="D89" s="21">
        <v>280600470.00000006</v>
      </c>
      <c r="E89" s="37">
        <v>15.22983938462434</v>
      </c>
    </row>
    <row r="90" spans="2:5" x14ac:dyDescent="0.25">
      <c r="B90" s="26">
        <v>41456</v>
      </c>
      <c r="C90" s="35">
        <v>21831976</v>
      </c>
      <c r="D90" s="21">
        <v>314709860</v>
      </c>
      <c r="E90" s="37">
        <v>14.41508821739269</v>
      </c>
    </row>
    <row r="91" spans="2:5" x14ac:dyDescent="0.25">
      <c r="B91" s="26">
        <v>41487</v>
      </c>
      <c r="C91" s="35">
        <v>20529450</v>
      </c>
      <c r="D91" s="21">
        <v>309617680</v>
      </c>
      <c r="E91" s="37">
        <v>15.081635406696234</v>
      </c>
    </row>
    <row r="92" spans="2:5" x14ac:dyDescent="0.25">
      <c r="B92" s="26">
        <v>41518</v>
      </c>
      <c r="C92" s="35">
        <v>18758269.859999999</v>
      </c>
      <c r="D92" s="21">
        <v>280553290</v>
      </c>
      <c r="E92" s="37">
        <v>14.956245543638854</v>
      </c>
    </row>
    <row r="93" spans="2:5" x14ac:dyDescent="0.25">
      <c r="B93" s="26">
        <v>41548</v>
      </c>
      <c r="C93" s="35">
        <v>19670240.649999999</v>
      </c>
      <c r="D93" s="21">
        <v>311256670</v>
      </c>
      <c r="E93" s="37">
        <v>15.823734723855553</v>
      </c>
    </row>
    <row r="94" spans="2:5" x14ac:dyDescent="0.25">
      <c r="B94" s="26">
        <v>41579</v>
      </c>
      <c r="C94" s="35">
        <v>18362672</v>
      </c>
      <c r="D94" s="21">
        <v>290488630</v>
      </c>
      <c r="E94" s="37">
        <v>15.819518531943499</v>
      </c>
    </row>
    <row r="95" spans="2:5" x14ac:dyDescent="0.25">
      <c r="B95" s="27">
        <v>41609</v>
      </c>
      <c r="C95" s="36">
        <v>16998635.5</v>
      </c>
      <c r="D95" s="40">
        <v>265875099.99999997</v>
      </c>
      <c r="E95" s="38">
        <v>15.640967182336487</v>
      </c>
    </row>
    <row r="96" spans="2:5" x14ac:dyDescent="0.25">
      <c r="B96" s="26">
        <v>41640</v>
      </c>
      <c r="C96" s="35">
        <v>17511969.5</v>
      </c>
      <c r="D96" s="21">
        <v>278765130</v>
      </c>
      <c r="E96" s="37">
        <v>15.91854816786884</v>
      </c>
    </row>
    <row r="97" spans="2:6" x14ac:dyDescent="0.25">
      <c r="B97" s="26">
        <v>41671</v>
      </c>
      <c r="C97" s="35">
        <v>16482215</v>
      </c>
      <c r="D97" s="21">
        <v>257171129.99999997</v>
      </c>
      <c r="E97" s="37">
        <v>15.602947176699246</v>
      </c>
    </row>
    <row r="98" spans="2:6" x14ac:dyDescent="0.25">
      <c r="B98" s="26">
        <v>41699</v>
      </c>
      <c r="C98" s="35">
        <v>18508493</v>
      </c>
      <c r="D98" s="21">
        <v>289816560</v>
      </c>
      <c r="E98" s="37">
        <v>15.658571446092342</v>
      </c>
    </row>
    <row r="99" spans="2:6" x14ac:dyDescent="0.25">
      <c r="B99" s="26">
        <v>41730</v>
      </c>
      <c r="C99" s="35">
        <v>18614152</v>
      </c>
      <c r="D99" s="21">
        <v>310949610</v>
      </c>
      <c r="E99" s="37">
        <v>16.705010789640056</v>
      </c>
    </row>
    <row r="100" spans="2:6" x14ac:dyDescent="0.25">
      <c r="B100" s="26">
        <v>41760</v>
      </c>
      <c r="C100" s="35">
        <v>19646708</v>
      </c>
      <c r="D100" s="21">
        <v>335651690</v>
      </c>
      <c r="E100" s="37">
        <v>17.084373117369079</v>
      </c>
    </row>
    <row r="101" spans="2:6" x14ac:dyDescent="0.25">
      <c r="B101" s="26">
        <v>41791</v>
      </c>
      <c r="C101" s="35">
        <v>19852347</v>
      </c>
      <c r="D101" s="21">
        <v>333340260</v>
      </c>
      <c r="E101" s="37">
        <v>16.790974890777399</v>
      </c>
    </row>
    <row r="102" spans="2:6" x14ac:dyDescent="0.25">
      <c r="B102" s="26">
        <v>41821</v>
      </c>
      <c r="C102" s="35">
        <v>19963935</v>
      </c>
      <c r="D102" s="21">
        <v>340194280</v>
      </c>
      <c r="E102" s="37">
        <v>17.040442177356319</v>
      </c>
    </row>
    <row r="103" spans="2:6" x14ac:dyDescent="0.25">
      <c r="B103" s="26">
        <v>41852</v>
      </c>
      <c r="C103" s="35">
        <v>19381015</v>
      </c>
      <c r="D103" s="21">
        <v>329803500</v>
      </c>
      <c r="E103" s="37">
        <v>17.01683322571083</v>
      </c>
    </row>
    <row r="104" spans="2:6" x14ac:dyDescent="0.25">
      <c r="B104" s="26">
        <v>41883</v>
      </c>
      <c r="C104" s="35">
        <v>19322204</v>
      </c>
      <c r="D104" s="21">
        <v>343839340</v>
      </c>
      <c r="E104" s="37">
        <v>17.795037253514142</v>
      </c>
    </row>
    <row r="105" spans="2:6" x14ac:dyDescent="0.25">
      <c r="B105" s="26">
        <v>41913</v>
      </c>
      <c r="C105" s="35">
        <v>19265000</v>
      </c>
      <c r="D105" s="21">
        <v>344984930</v>
      </c>
      <c r="E105" s="37">
        <v>17.90734129249935</v>
      </c>
    </row>
    <row r="106" spans="2:6" x14ac:dyDescent="0.25">
      <c r="B106" s="26">
        <v>41944</v>
      </c>
      <c r="C106" s="35">
        <v>17487272</v>
      </c>
      <c r="D106" s="21">
        <v>312113860</v>
      </c>
      <c r="E106" s="37">
        <v>17.848058862468658</v>
      </c>
    </row>
    <row r="107" spans="2:6" x14ac:dyDescent="0.25">
      <c r="B107" s="27">
        <v>41974</v>
      </c>
      <c r="C107" s="36">
        <v>17829850.5</v>
      </c>
      <c r="D107" s="40">
        <v>327251040.00000006</v>
      </c>
      <c r="E107" s="38">
        <v>18.354110148035176</v>
      </c>
      <c r="F107" s="47"/>
    </row>
    <row r="108" spans="2:6" x14ac:dyDescent="0.25">
      <c r="B108" s="26">
        <v>42005</v>
      </c>
      <c r="C108" s="35">
        <v>16874102</v>
      </c>
      <c r="D108" s="21">
        <v>300260130</v>
      </c>
      <c r="E108" s="37">
        <v>17.794139800743174</v>
      </c>
    </row>
    <row r="109" spans="2:6" x14ac:dyDescent="0.25">
      <c r="B109" s="26">
        <v>42036</v>
      </c>
      <c r="C109" s="35">
        <v>15022207</v>
      </c>
      <c r="D109" s="21">
        <v>259863430</v>
      </c>
      <c r="E109" s="37">
        <v>17.298618638393148</v>
      </c>
    </row>
    <row r="110" spans="2:6" x14ac:dyDescent="0.25">
      <c r="B110" s="26">
        <v>42064</v>
      </c>
      <c r="C110" s="35">
        <v>18023988.449999999</v>
      </c>
      <c r="D110" s="21">
        <v>331724040</v>
      </c>
      <c r="E110" s="37">
        <v>18.40458569534869</v>
      </c>
    </row>
    <row r="111" spans="2:6" x14ac:dyDescent="0.25">
      <c r="B111" s="26">
        <v>42095</v>
      </c>
      <c r="C111" s="35">
        <v>17534045</v>
      </c>
      <c r="D111" s="21">
        <v>324943810</v>
      </c>
      <c r="E111" s="37">
        <v>18.532164711565414</v>
      </c>
    </row>
    <row r="112" spans="2:6" x14ac:dyDescent="0.25">
      <c r="B112" s="26">
        <v>42125</v>
      </c>
      <c r="C112" s="35">
        <v>19150131</v>
      </c>
      <c r="D112" s="21">
        <v>352202730</v>
      </c>
      <c r="E112" s="37">
        <v>18.391661654951601</v>
      </c>
    </row>
    <row r="113" spans="2:6" x14ac:dyDescent="0.25">
      <c r="B113" s="26">
        <v>42156</v>
      </c>
      <c r="C113" s="35">
        <v>18538786</v>
      </c>
      <c r="D113" s="21">
        <v>341321980.00000006</v>
      </c>
      <c r="E113" s="37">
        <v>18.411236852294429</v>
      </c>
    </row>
    <row r="114" spans="2:6" x14ac:dyDescent="0.25">
      <c r="B114" s="26">
        <v>42186</v>
      </c>
      <c r="C114" s="35">
        <v>18940191</v>
      </c>
      <c r="D114" s="21">
        <v>354524340</v>
      </c>
      <c r="E114" s="37">
        <v>18.718097404614348</v>
      </c>
    </row>
    <row r="115" spans="2:6" x14ac:dyDescent="0.25">
      <c r="B115" s="26">
        <v>42217</v>
      </c>
      <c r="C115" s="35">
        <v>18770268</v>
      </c>
      <c r="D115" s="21">
        <v>340274480</v>
      </c>
      <c r="E115" s="37">
        <v>18.128376217111018</v>
      </c>
    </row>
    <row r="116" spans="2:6" x14ac:dyDescent="0.25">
      <c r="B116" s="26">
        <v>42248</v>
      </c>
      <c r="C116" s="35">
        <v>18326199</v>
      </c>
      <c r="D116" s="21">
        <v>336613850</v>
      </c>
      <c r="E116" s="37">
        <v>18.367903240601066</v>
      </c>
    </row>
    <row r="117" spans="2:6" x14ac:dyDescent="0.25">
      <c r="B117" s="26">
        <v>42278</v>
      </c>
      <c r="C117" s="35">
        <v>18688059</v>
      </c>
      <c r="D117" s="21">
        <v>341186580</v>
      </c>
      <c r="E117" s="37">
        <v>18.256929732509942</v>
      </c>
    </row>
    <row r="118" spans="2:6" x14ac:dyDescent="0.25">
      <c r="B118" s="26">
        <v>42309</v>
      </c>
      <c r="C118" s="35">
        <v>17127212</v>
      </c>
      <c r="D118" s="21">
        <v>311851820</v>
      </c>
      <c r="E118" s="37">
        <v>18.207973370096664</v>
      </c>
    </row>
    <row r="119" spans="2:6" x14ac:dyDescent="0.25">
      <c r="B119" s="27">
        <v>42339</v>
      </c>
      <c r="C119" s="36">
        <v>16732260.630000001</v>
      </c>
      <c r="D119" s="40">
        <v>305033000</v>
      </c>
      <c r="E119" s="38">
        <v>18.23023240823138</v>
      </c>
      <c r="F119" s="47"/>
    </row>
    <row r="120" spans="2:6" x14ac:dyDescent="0.25">
      <c r="B120" s="26">
        <v>42370</v>
      </c>
      <c r="C120" s="34">
        <v>14919666</v>
      </c>
      <c r="D120" s="25">
        <v>269407320</v>
      </c>
      <c r="E120" s="39">
        <v>18.057195114153359</v>
      </c>
    </row>
    <row r="121" spans="2:6" x14ac:dyDescent="0.25">
      <c r="B121" s="26">
        <v>42401</v>
      </c>
      <c r="C121" s="35">
        <v>15555517.5</v>
      </c>
      <c r="D121" s="21">
        <v>285449690</v>
      </c>
      <c r="E121" s="37">
        <v>18.350382107184799</v>
      </c>
    </row>
    <row r="122" spans="2:6" x14ac:dyDescent="0.25">
      <c r="B122" s="26">
        <v>42430</v>
      </c>
      <c r="C122" s="35">
        <v>17476940.5</v>
      </c>
      <c r="D122" s="21">
        <v>314364600</v>
      </c>
      <c r="E122" s="37">
        <v>17.987393159575042</v>
      </c>
    </row>
    <row r="123" spans="2:6" x14ac:dyDescent="0.25">
      <c r="B123" s="26">
        <v>42461</v>
      </c>
      <c r="C123" s="35">
        <v>18818869.91</v>
      </c>
      <c r="D123" s="21">
        <v>341827410</v>
      </c>
      <c r="E123" s="37">
        <v>18.164077419885835</v>
      </c>
    </row>
    <row r="124" spans="2:6" x14ac:dyDescent="0.25">
      <c r="B124" s="26">
        <v>42491</v>
      </c>
      <c r="C124" s="35">
        <v>19074192.5</v>
      </c>
      <c r="D124" s="21">
        <v>338506480</v>
      </c>
      <c r="E124" s="37">
        <v>17.746831484478307</v>
      </c>
    </row>
    <row r="125" spans="2:6" x14ac:dyDescent="0.25">
      <c r="B125" s="26">
        <v>42522</v>
      </c>
      <c r="C125" s="35">
        <v>19455545</v>
      </c>
      <c r="D125" s="21">
        <v>340309800.00000006</v>
      </c>
      <c r="E125" s="37">
        <v>17.491661117691642</v>
      </c>
    </row>
    <row r="126" spans="2:6" x14ac:dyDescent="0.25">
      <c r="B126" s="26">
        <v>42552</v>
      </c>
      <c r="C126" s="35">
        <v>19731074.780000001</v>
      </c>
      <c r="D126" s="21">
        <v>355679970</v>
      </c>
      <c r="E126" s="37">
        <v>18.026385990920662</v>
      </c>
    </row>
    <row r="127" spans="2:6" x14ac:dyDescent="0.25">
      <c r="B127" s="26">
        <v>42583</v>
      </c>
      <c r="C127" s="35">
        <v>20765211.740000002</v>
      </c>
      <c r="D127" s="21">
        <v>365427650</v>
      </c>
      <c r="E127" s="37">
        <v>17.598070011300543</v>
      </c>
    </row>
    <row r="128" spans="2:6" x14ac:dyDescent="0.25">
      <c r="B128" s="26">
        <v>42614</v>
      </c>
      <c r="C128" s="35">
        <v>18833220.449999999</v>
      </c>
      <c r="D128" s="21">
        <v>336056700</v>
      </c>
      <c r="E128" s="37">
        <v>17.843825536487046</v>
      </c>
    </row>
    <row r="129" spans="2:6" x14ac:dyDescent="0.25">
      <c r="B129" s="26">
        <v>42644</v>
      </c>
      <c r="C129" s="35">
        <v>18740425.490000002</v>
      </c>
      <c r="D129" s="21">
        <v>333256350</v>
      </c>
      <c r="E129" s="37">
        <v>17.782752594268871</v>
      </c>
    </row>
    <row r="130" spans="2:6" x14ac:dyDescent="0.25">
      <c r="B130" s="26">
        <v>42675</v>
      </c>
      <c r="C130" s="35">
        <v>17965241.390000001</v>
      </c>
      <c r="D130" s="21">
        <v>335194910.00000006</v>
      </c>
      <c r="E130" s="37">
        <v>18.65796861413617</v>
      </c>
    </row>
    <row r="131" spans="2:6" x14ac:dyDescent="0.25">
      <c r="B131" s="26">
        <v>42705</v>
      </c>
      <c r="C131" s="54">
        <v>17506642.079999998</v>
      </c>
      <c r="D131" s="53">
        <v>336454170</v>
      </c>
      <c r="E131" s="37">
        <v>19.218658179136089</v>
      </c>
      <c r="F131" s="47"/>
    </row>
    <row r="132" spans="2:6" x14ac:dyDescent="0.25">
      <c r="B132" s="55">
        <v>42736</v>
      </c>
      <c r="C132" s="57">
        <v>15893843.82</v>
      </c>
      <c r="D132" s="56">
        <v>293514830</v>
      </c>
      <c r="E132" s="39">
        <v>18.467202353571384</v>
      </c>
      <c r="F132" s="47"/>
    </row>
    <row r="133" spans="2:6" x14ac:dyDescent="0.25">
      <c r="B133" s="26">
        <v>42767</v>
      </c>
      <c r="C133" s="35">
        <v>15454696.140000001</v>
      </c>
      <c r="D133" s="21">
        <v>289339420</v>
      </c>
      <c r="E133" s="37">
        <v>18.721779928828802</v>
      </c>
    </row>
    <row r="134" spans="2:6" x14ac:dyDescent="0.25">
      <c r="B134" s="26">
        <v>42795</v>
      </c>
      <c r="C134" s="35">
        <v>18883702.539999999</v>
      </c>
      <c r="D134" s="21">
        <v>355447880</v>
      </c>
      <c r="E134" s="37">
        <v>18.822997198090796</v>
      </c>
    </row>
    <row r="135" spans="2:6" x14ac:dyDescent="0.25">
      <c r="B135" s="26">
        <v>42826</v>
      </c>
      <c r="C135" s="35">
        <v>17455839.509999998</v>
      </c>
      <c r="D135" s="21">
        <v>329543670.00000006</v>
      </c>
      <c r="E135" s="37">
        <v>18.878706453001762</v>
      </c>
    </row>
    <row r="136" spans="2:6" x14ac:dyDescent="0.25">
      <c r="B136" s="26">
        <v>42856</v>
      </c>
      <c r="C136" s="35">
        <v>19785522.439999998</v>
      </c>
      <c r="D136" s="21">
        <v>376554890</v>
      </c>
      <c r="E136" s="37">
        <v>19.031839626267661</v>
      </c>
    </row>
    <row r="137" spans="2:6" x14ac:dyDescent="0.25">
      <c r="B137" s="26">
        <v>42887</v>
      </c>
      <c r="C137" s="35">
        <v>18960297.59</v>
      </c>
      <c r="D137" s="21">
        <v>358256930</v>
      </c>
      <c r="E137" s="37">
        <v>18.895111128896581</v>
      </c>
    </row>
    <row r="138" spans="2:6" x14ac:dyDescent="0.25">
      <c r="B138" s="26">
        <v>42917</v>
      </c>
      <c r="C138" s="35">
        <v>19058158.850000001</v>
      </c>
      <c r="D138" s="21">
        <v>359985019.99999994</v>
      </c>
      <c r="E138" s="37">
        <v>18.888761649712031</v>
      </c>
    </row>
    <row r="139" spans="2:6" x14ac:dyDescent="0.25">
      <c r="B139" s="26">
        <v>42948</v>
      </c>
      <c r="C139" s="35">
        <v>19962874.699999999</v>
      </c>
      <c r="D139" s="21">
        <v>376199209.99999994</v>
      </c>
      <c r="E139" s="37">
        <v>18.844941705715357</v>
      </c>
    </row>
    <row r="140" spans="2:6" x14ac:dyDescent="0.25">
      <c r="B140" s="26">
        <v>42979</v>
      </c>
      <c r="C140" s="35">
        <v>18538376</v>
      </c>
      <c r="D140" s="21">
        <v>350699780</v>
      </c>
      <c r="E140" s="37">
        <v>18.917502806071038</v>
      </c>
    </row>
    <row r="141" spans="2:6" x14ac:dyDescent="0.25">
      <c r="B141" s="26">
        <v>43009</v>
      </c>
      <c r="C141" s="35">
        <v>18278821.969999999</v>
      </c>
      <c r="D141" s="21">
        <v>355749770</v>
      </c>
      <c r="E141" s="37">
        <v>19.462401383627022</v>
      </c>
    </row>
    <row r="142" spans="2:6" x14ac:dyDescent="0.25">
      <c r="B142" s="26">
        <v>43040</v>
      </c>
      <c r="C142" s="35">
        <v>17524588.920000002</v>
      </c>
      <c r="D142" s="21">
        <v>363947350.00000006</v>
      </c>
      <c r="E142" s="37">
        <v>20.767810969000465</v>
      </c>
    </row>
    <row r="143" spans="2:6" x14ac:dyDescent="0.25">
      <c r="B143" s="27">
        <v>43070</v>
      </c>
      <c r="C143" s="58">
        <v>17605383.509999998</v>
      </c>
      <c r="D143" s="59">
        <v>370618010</v>
      </c>
      <c r="E143" s="38">
        <v>21.051402248038848</v>
      </c>
      <c r="F143" s="47"/>
    </row>
    <row r="144" spans="2:6" x14ac:dyDescent="0.25">
      <c r="B144" s="26">
        <v>43101</v>
      </c>
      <c r="C144" s="35">
        <v>14607822.68</v>
      </c>
      <c r="D144" s="21">
        <v>300440590</v>
      </c>
      <c r="E144" s="37">
        <v>20.567102749086764</v>
      </c>
    </row>
    <row r="145" spans="2:6" x14ac:dyDescent="0.25">
      <c r="B145" s="26">
        <v>43132</v>
      </c>
      <c r="C145" s="35">
        <v>15271484.99</v>
      </c>
      <c r="D145" s="21">
        <v>316768710</v>
      </c>
      <c r="E145" s="37">
        <v>20.742495586213455</v>
      </c>
    </row>
    <row r="146" spans="2:6" x14ac:dyDescent="0.25">
      <c r="B146" s="26">
        <v>43160</v>
      </c>
      <c r="C146" s="35">
        <v>17351450.060000002</v>
      </c>
      <c r="D146" s="21">
        <v>355351270</v>
      </c>
      <c r="E146" s="37">
        <v>20.479629585494134</v>
      </c>
    </row>
    <row r="147" spans="2:6" x14ac:dyDescent="0.25">
      <c r="B147" s="26">
        <v>43191</v>
      </c>
      <c r="C147" s="35">
        <v>17229228.23</v>
      </c>
      <c r="D147" s="21">
        <v>353451350</v>
      </c>
      <c r="E147" s="37">
        <v>20.514636249612209</v>
      </c>
      <c r="F147" s="47"/>
    </row>
    <row r="148" spans="2:6" x14ac:dyDescent="0.25">
      <c r="B148" s="26">
        <v>43221</v>
      </c>
      <c r="C148" s="35">
        <v>18737391.630000003</v>
      </c>
      <c r="D148" s="21">
        <v>373851370</v>
      </c>
      <c r="E148" s="37">
        <v>19.952156489136687</v>
      </c>
      <c r="F148" s="47"/>
    </row>
    <row r="149" spans="2:6" x14ac:dyDescent="0.25">
      <c r="B149" s="26">
        <v>43252</v>
      </c>
      <c r="C149" s="35">
        <v>18324647.77</v>
      </c>
      <c r="D149" s="21">
        <v>365853540</v>
      </c>
      <c r="E149" s="37">
        <v>19.965106265177614</v>
      </c>
      <c r="F149" s="47"/>
    </row>
    <row r="150" spans="2:6" x14ac:dyDescent="0.25">
      <c r="B150" s="26">
        <v>43282</v>
      </c>
      <c r="C150" s="35">
        <v>18952973.77</v>
      </c>
      <c r="D150" s="21">
        <v>296761620</v>
      </c>
      <c r="E150" s="37">
        <v>15.657786667215969</v>
      </c>
      <c r="F150" s="47"/>
    </row>
    <row r="151" spans="2:6" x14ac:dyDescent="0.25">
      <c r="B151" s="26">
        <v>43313</v>
      </c>
      <c r="C151" s="35">
        <v>18916356.800000001</v>
      </c>
      <c r="D151" s="21">
        <v>374981880</v>
      </c>
      <c r="E151" s="37">
        <v>19.823155376303749</v>
      </c>
      <c r="F151" s="47"/>
    </row>
    <row r="152" spans="2:6" x14ac:dyDescent="0.25">
      <c r="B152" s="26">
        <v>43344</v>
      </c>
      <c r="C152" s="35">
        <v>16445032.699999999</v>
      </c>
      <c r="D152" s="21">
        <v>329109800</v>
      </c>
      <c r="E152" s="37">
        <v>20.012717882889952</v>
      </c>
      <c r="F152" s="47"/>
    </row>
    <row r="153" spans="2:6" x14ac:dyDescent="0.25">
      <c r="B153" s="26">
        <v>43374</v>
      </c>
      <c r="C153" s="35">
        <v>17543656.850000001</v>
      </c>
      <c r="D153" s="21">
        <v>366237980</v>
      </c>
      <c r="E153" s="37">
        <v>20.87580617492527</v>
      </c>
      <c r="F153" s="47"/>
    </row>
    <row r="154" spans="2:6" x14ac:dyDescent="0.25">
      <c r="B154" s="26">
        <v>43405</v>
      </c>
      <c r="C154" s="35">
        <v>16520919.35</v>
      </c>
      <c r="D154" s="21">
        <v>340562300</v>
      </c>
      <c r="E154" s="37">
        <v>20.614004147414473</v>
      </c>
      <c r="F154" s="47"/>
    </row>
    <row r="155" spans="2:6" x14ac:dyDescent="0.25">
      <c r="B155" s="27">
        <v>43435</v>
      </c>
      <c r="C155" s="58">
        <v>15328006.66</v>
      </c>
      <c r="D155" s="59">
        <v>314767220</v>
      </c>
      <c r="E155" s="38">
        <v>20.535430795539593</v>
      </c>
      <c r="F155" s="47"/>
    </row>
    <row r="156" spans="2:6" x14ac:dyDescent="0.25">
      <c r="B156" s="26">
        <v>43466</v>
      </c>
      <c r="C156" s="35">
        <v>15372853.91</v>
      </c>
      <c r="D156" s="21">
        <v>320113330</v>
      </c>
      <c r="E156" s="37">
        <v>20.823285765551127</v>
      </c>
      <c r="F156" s="47"/>
    </row>
    <row r="157" spans="2:6" x14ac:dyDescent="0.25">
      <c r="B157" s="26">
        <v>43497</v>
      </c>
      <c r="C157" s="35">
        <v>14468615.42</v>
      </c>
      <c r="D157" s="21">
        <v>313082670</v>
      </c>
      <c r="E157" s="37">
        <v>21.638744338122713</v>
      </c>
      <c r="F157" s="47"/>
    </row>
    <row r="158" spans="2:6" x14ac:dyDescent="0.25">
      <c r="B158" s="26">
        <v>43525</v>
      </c>
      <c r="C158" s="35">
        <v>16003508</v>
      </c>
      <c r="D158" s="21">
        <v>356757960</v>
      </c>
      <c r="E158" s="37">
        <v>22.292484872691663</v>
      </c>
      <c r="F158" s="47"/>
    </row>
    <row r="159" spans="2:6" x14ac:dyDescent="0.25">
      <c r="B159" s="26">
        <v>43556</v>
      </c>
      <c r="C159" s="35">
        <v>16524954.16</v>
      </c>
      <c r="D159" s="21">
        <v>368175790</v>
      </c>
      <c r="E159" s="37">
        <v>22.279988581826117</v>
      </c>
      <c r="F159" s="47"/>
    </row>
    <row r="160" spans="2:6" x14ac:dyDescent="0.25">
      <c r="B160" s="26">
        <v>43586</v>
      </c>
      <c r="C160" s="35">
        <v>17497241.530000001</v>
      </c>
      <c r="D160" s="21">
        <v>389368280</v>
      </c>
      <c r="E160" s="37">
        <v>22.253123689948858</v>
      </c>
      <c r="F160" s="47"/>
    </row>
    <row r="161" spans="2:6" x14ac:dyDescent="0.25">
      <c r="B161" s="26">
        <v>43617</v>
      </c>
      <c r="C161" s="35">
        <v>16176314.439999999</v>
      </c>
      <c r="D161" s="21">
        <v>359623500</v>
      </c>
      <c r="E161" s="37">
        <v>22.231485505174195</v>
      </c>
      <c r="F161" s="47"/>
    </row>
    <row r="162" spans="2:6" x14ac:dyDescent="0.25">
      <c r="B162" s="26">
        <v>43647</v>
      </c>
      <c r="C162" s="35">
        <v>18552579.109999999</v>
      </c>
      <c r="D162" s="21">
        <v>410694820</v>
      </c>
      <c r="E162" s="37">
        <v>22.136804676317588</v>
      </c>
      <c r="F162" s="47"/>
    </row>
    <row r="163" spans="2:6" x14ac:dyDescent="0.25">
      <c r="B163" s="26">
        <v>43678</v>
      </c>
      <c r="C163" s="35">
        <v>18137615.449999999</v>
      </c>
      <c r="D163" s="21">
        <v>425292850</v>
      </c>
      <c r="E163" s="37">
        <v>23.448112634894354</v>
      </c>
      <c r="F163" s="47"/>
    </row>
    <row r="164" spans="2:6" x14ac:dyDescent="0.25">
      <c r="B164" s="26">
        <v>43709</v>
      </c>
      <c r="C164" s="35">
        <v>16196476.82</v>
      </c>
      <c r="D164" s="21">
        <v>389935580</v>
      </c>
      <c r="E164" s="37">
        <v>24.075333440325327</v>
      </c>
      <c r="F164" s="47"/>
    </row>
    <row r="165" spans="2:6" x14ac:dyDescent="0.25">
      <c r="B165" s="26">
        <v>43739</v>
      </c>
      <c r="C165" s="35">
        <v>16565954.5</v>
      </c>
      <c r="D165" s="21">
        <v>406292980</v>
      </c>
      <c r="E165" s="37">
        <v>24.525781475495421</v>
      </c>
      <c r="F165" s="47"/>
    </row>
    <row r="166" spans="2:6" x14ac:dyDescent="0.25">
      <c r="B166" s="26">
        <v>43770</v>
      </c>
      <c r="C166" s="35">
        <v>15451944.200000001</v>
      </c>
      <c r="D166" s="21">
        <v>367902090</v>
      </c>
      <c r="E166" s="37">
        <v>23.809436873322387</v>
      </c>
      <c r="F166" s="47"/>
    </row>
    <row r="167" spans="2:6" x14ac:dyDescent="0.25">
      <c r="B167" s="27">
        <v>43800</v>
      </c>
      <c r="C167" s="58">
        <v>14705594.420000002</v>
      </c>
      <c r="D167" s="59">
        <v>355414160</v>
      </c>
      <c r="E167" s="38">
        <v>24.16863608836017</v>
      </c>
      <c r="F167" s="47"/>
    </row>
    <row r="168" spans="2:6" x14ac:dyDescent="0.25">
      <c r="B168" s="26">
        <v>43831</v>
      </c>
      <c r="C168" s="35">
        <v>14986958.550000001</v>
      </c>
      <c r="D168" s="21">
        <v>361014450</v>
      </c>
      <c r="E168" s="37">
        <v>24.088573328308829</v>
      </c>
      <c r="F168" s="47"/>
    </row>
    <row r="169" spans="2:6" x14ac:dyDescent="0.25">
      <c r="B169" s="26">
        <v>43862</v>
      </c>
      <c r="C169" s="35">
        <v>14877847.9</v>
      </c>
      <c r="D169" s="21">
        <v>354295980</v>
      </c>
      <c r="E169" s="37">
        <v>23.813657887979886</v>
      </c>
      <c r="F169" s="47"/>
    </row>
    <row r="170" spans="2:6" x14ac:dyDescent="0.25">
      <c r="B170" s="26">
        <v>43891</v>
      </c>
      <c r="C170" s="35">
        <v>17694018.719999999</v>
      </c>
      <c r="D170" s="21">
        <v>439741830</v>
      </c>
      <c r="E170" s="37">
        <v>24.852569501520229</v>
      </c>
      <c r="F170" s="47"/>
    </row>
    <row r="171" spans="2:6" x14ac:dyDescent="0.25">
      <c r="B171" s="26">
        <v>43922</v>
      </c>
      <c r="C171" s="35">
        <v>17114886.189999998</v>
      </c>
      <c r="D171" s="21">
        <v>453699620</v>
      </c>
      <c r="E171" s="37">
        <v>26.50906438776617</v>
      </c>
      <c r="F171" s="47"/>
    </row>
    <row r="172" spans="2:6" x14ac:dyDescent="0.25">
      <c r="B172" s="26">
        <v>43952</v>
      </c>
      <c r="C172" s="35">
        <v>17330577.939999998</v>
      </c>
      <c r="D172" s="21">
        <v>460714620</v>
      </c>
      <c r="E172" s="37">
        <v>26.583915527516449</v>
      </c>
      <c r="F172" s="47"/>
    </row>
    <row r="173" spans="2:6" x14ac:dyDescent="0.25">
      <c r="B173" s="26">
        <v>43983</v>
      </c>
      <c r="C173" s="35">
        <v>16790479.23</v>
      </c>
      <c r="D173" s="21">
        <v>441187830</v>
      </c>
      <c r="E173" s="37">
        <v>26.276071335219417</v>
      </c>
      <c r="F173" s="47"/>
    </row>
    <row r="174" spans="2:6" x14ac:dyDescent="0.25">
      <c r="B174" s="26">
        <v>44013</v>
      </c>
      <c r="C174" s="35">
        <v>17683119.34</v>
      </c>
      <c r="D174" s="21">
        <v>455439230</v>
      </c>
      <c r="E174" s="37">
        <v>25.755593300203333</v>
      </c>
      <c r="F174" s="47"/>
    </row>
    <row r="175" spans="2:6" x14ac:dyDescent="0.25">
      <c r="B175" s="26">
        <v>44044</v>
      </c>
      <c r="C175" s="35">
        <v>16694489.060000001</v>
      </c>
      <c r="D175" s="21">
        <v>445570500</v>
      </c>
      <c r="E175" s="37">
        <v>26.689675760582993</v>
      </c>
      <c r="F175" s="47"/>
    </row>
    <row r="176" spans="2:6" x14ac:dyDescent="0.25">
      <c r="B176" s="26">
        <v>44075</v>
      </c>
      <c r="C176" s="35">
        <v>15616156.08</v>
      </c>
      <c r="D176" s="21">
        <v>556638950</v>
      </c>
      <c r="E176" s="37">
        <v>35.64506829647415</v>
      </c>
      <c r="F176" s="47"/>
    </row>
    <row r="177" spans="2:6" x14ac:dyDescent="0.25">
      <c r="B177" s="26">
        <v>44105</v>
      </c>
      <c r="C177" s="35">
        <v>17230142.609999999</v>
      </c>
      <c r="D177" s="21">
        <v>452720990</v>
      </c>
      <c r="E177" s="37">
        <v>26.274941551397873</v>
      </c>
      <c r="F177" s="47"/>
    </row>
    <row r="178" spans="2:6" x14ac:dyDescent="0.25">
      <c r="B178" s="26">
        <v>44136</v>
      </c>
      <c r="C178" s="35">
        <v>15217832.23</v>
      </c>
      <c r="D178" s="21">
        <v>408948530</v>
      </c>
      <c r="E178" s="37">
        <v>26.872981895135535</v>
      </c>
      <c r="F178" s="47"/>
    </row>
    <row r="179" spans="2:6" x14ac:dyDescent="0.25">
      <c r="B179" s="27">
        <v>44166</v>
      </c>
      <c r="C179" s="58">
        <v>15483473.199999999</v>
      </c>
      <c r="D179" s="59">
        <v>414668140</v>
      </c>
      <c r="E179" s="38">
        <v>26.781338698606721</v>
      </c>
      <c r="F179" s="47"/>
    </row>
    <row r="180" spans="2:6" x14ac:dyDescent="0.25">
      <c r="B180" s="26">
        <v>44197</v>
      </c>
      <c r="C180" s="35">
        <v>14380172.359999999</v>
      </c>
      <c r="D180" s="21">
        <v>385658020</v>
      </c>
      <c r="E180" s="37">
        <v>26.818734181013671</v>
      </c>
      <c r="F180" s="47"/>
    </row>
    <row r="181" spans="2:6" x14ac:dyDescent="0.25">
      <c r="B181" s="26">
        <v>44228</v>
      </c>
      <c r="C181" s="35">
        <v>14762960.84</v>
      </c>
      <c r="D181" s="21">
        <v>393880869</v>
      </c>
      <c r="E181" s="37">
        <v>26.68034368368615</v>
      </c>
      <c r="F181" s="47"/>
    </row>
    <row r="182" spans="2:6" x14ac:dyDescent="0.25">
      <c r="B182" s="26">
        <v>44256</v>
      </c>
      <c r="C182" s="35">
        <v>16373624.960000001</v>
      </c>
      <c r="D182" s="21">
        <v>442922238.23000002</v>
      </c>
      <c r="E182" s="37">
        <v>27.05095782467464</v>
      </c>
      <c r="F182" s="47"/>
    </row>
    <row r="183" spans="2:6" x14ac:dyDescent="0.25">
      <c r="B183" s="26">
        <v>44287</v>
      </c>
      <c r="C183" s="35">
        <v>16672513.949999999</v>
      </c>
      <c r="D183" s="21">
        <v>451000307.72000003</v>
      </c>
      <c r="E183" s="37">
        <v>27.050528137059981</v>
      </c>
      <c r="F183" s="47"/>
    </row>
    <row r="184" spans="2:6" x14ac:dyDescent="0.25">
      <c r="B184" s="26">
        <v>44317</v>
      </c>
      <c r="C184" s="35">
        <v>16263682.199999999</v>
      </c>
      <c r="D184" s="21">
        <v>455141520</v>
      </c>
      <c r="E184" s="37">
        <v>27.985145946838536</v>
      </c>
      <c r="F184" s="47"/>
    </row>
    <row r="185" spans="2:6" x14ac:dyDescent="0.25">
      <c r="B185" s="26">
        <v>44348</v>
      </c>
      <c r="C185" s="35">
        <v>16207668.17</v>
      </c>
      <c r="D185" s="21">
        <v>448118357.25999999</v>
      </c>
      <c r="E185" s="37">
        <v>27.64853972574884</v>
      </c>
      <c r="F185" s="47"/>
    </row>
    <row r="186" spans="2:6" x14ac:dyDescent="0.25">
      <c r="B186" s="26">
        <v>44378</v>
      </c>
      <c r="C186" s="35">
        <v>16453548.970000001</v>
      </c>
      <c r="D186" s="21">
        <v>453955056.48000002</v>
      </c>
      <c r="E186" s="37">
        <v>27.590099698715637</v>
      </c>
      <c r="F186" s="47"/>
    </row>
    <row r="187" spans="2:6" x14ac:dyDescent="0.25">
      <c r="B187" s="26">
        <v>44409</v>
      </c>
      <c r="C187" s="35">
        <v>15789257.34</v>
      </c>
      <c r="D187" s="21">
        <v>433512724.69999999</v>
      </c>
      <c r="E187" s="37">
        <v>27.45618209678252</v>
      </c>
      <c r="F187" s="47"/>
    </row>
    <row r="188" spans="2:6" x14ac:dyDescent="0.25">
      <c r="B188" s="26">
        <v>44440</v>
      </c>
      <c r="C188" s="35">
        <v>15550546.119999999</v>
      </c>
      <c r="D188" s="21">
        <v>450288118.89999998</v>
      </c>
      <c r="E188" s="37">
        <v>28.956418342174597</v>
      </c>
      <c r="F188" s="47"/>
    </row>
    <row r="189" spans="2:6" x14ac:dyDescent="0.25">
      <c r="B189" s="26">
        <v>44470</v>
      </c>
      <c r="C189" s="35">
        <v>14443382.41</v>
      </c>
      <c r="D189" s="21">
        <v>427274722.52999997</v>
      </c>
      <c r="E189" s="37">
        <v>29.582732797697901</v>
      </c>
      <c r="F189" s="47"/>
    </row>
    <row r="190" spans="2:6" x14ac:dyDescent="0.25">
      <c r="B190" s="26">
        <v>44501</v>
      </c>
      <c r="C190" s="35">
        <v>14288313.57</v>
      </c>
      <c r="D190" s="21">
        <v>418130602.70999998</v>
      </c>
      <c r="E190" s="37">
        <v>29.2638176410066</v>
      </c>
      <c r="F190" s="47"/>
    </row>
    <row r="191" spans="2:6" x14ac:dyDescent="0.25">
      <c r="B191" s="27">
        <v>44531</v>
      </c>
      <c r="C191" s="58">
        <v>13298630.84</v>
      </c>
      <c r="D191" s="59">
        <v>404192684.35000002</v>
      </c>
      <c r="E191" s="38">
        <v>30.393556239959512</v>
      </c>
      <c r="F191" s="47"/>
    </row>
    <row r="192" spans="2:6" x14ac:dyDescent="0.25">
      <c r="B192" s="26">
        <v>44562</v>
      </c>
      <c r="C192" s="35">
        <v>13006104.4</v>
      </c>
      <c r="D192" s="21">
        <v>380729082.18000001</v>
      </c>
      <c r="E192" s="37">
        <v>29.273106725177449</v>
      </c>
      <c r="F192" s="47"/>
    </row>
    <row r="193" spans="2:6" x14ac:dyDescent="0.25">
      <c r="B193" s="26">
        <v>44593</v>
      </c>
      <c r="C193" s="35">
        <v>12928560.880000001</v>
      </c>
      <c r="D193" s="21">
        <v>382494997.05000001</v>
      </c>
      <c r="E193" s="37">
        <v>29.585272529574844</v>
      </c>
      <c r="F193" s="47"/>
    </row>
    <row r="194" spans="2:6" x14ac:dyDescent="0.25">
      <c r="B194" s="26">
        <v>44621</v>
      </c>
      <c r="C194" s="35">
        <v>14855371.630000001</v>
      </c>
      <c r="D194" s="61">
        <v>432148269.37</v>
      </c>
      <c r="E194" s="37">
        <v>29.090370818949346</v>
      </c>
      <c r="F194" s="47"/>
    </row>
    <row r="195" spans="2:6" x14ac:dyDescent="0.25">
      <c r="B195" s="26">
        <v>44652</v>
      </c>
      <c r="C195" s="35">
        <v>13799753.33</v>
      </c>
      <c r="D195" s="61">
        <v>411966967.02999997</v>
      </c>
      <c r="E195" s="37">
        <v>29.853212385644866</v>
      </c>
      <c r="F195" s="47"/>
    </row>
    <row r="196" spans="2:6" x14ac:dyDescent="0.25">
      <c r="B196" s="26">
        <v>44682</v>
      </c>
      <c r="C196" s="35">
        <v>15066764.51</v>
      </c>
      <c r="D196" s="61">
        <v>440609822</v>
      </c>
      <c r="E196" s="37">
        <v>29.243824824338482</v>
      </c>
      <c r="F196" s="47"/>
    </row>
    <row r="197" spans="2:6" x14ac:dyDescent="0.25">
      <c r="B197" s="26">
        <v>44713</v>
      </c>
      <c r="C197" s="35">
        <v>14448569.92</v>
      </c>
      <c r="D197" s="61">
        <v>439023690.95999998</v>
      </c>
      <c r="E197" s="37">
        <v>30.4</v>
      </c>
    </row>
    <row r="198" spans="2:6" x14ac:dyDescent="0.25">
      <c r="B198" s="26">
        <v>44743</v>
      </c>
      <c r="C198" s="35">
        <v>14427817.869999999</v>
      </c>
      <c r="D198" s="61">
        <v>429045667.72000003</v>
      </c>
      <c r="E198" s="37">
        <v>29.737391446569465</v>
      </c>
    </row>
    <row r="199" spans="2:6" x14ac:dyDescent="0.25">
      <c r="B199" s="26">
        <v>44774</v>
      </c>
      <c r="C199" s="35">
        <v>13998681.02</v>
      </c>
      <c r="D199" s="61">
        <v>429747021.12</v>
      </c>
      <c r="E199" s="37">
        <v>30.699108044966369</v>
      </c>
    </row>
    <row r="200" spans="2:6" x14ac:dyDescent="0.25">
      <c r="B200" s="26">
        <v>44805</v>
      </c>
      <c r="C200" s="35">
        <v>14053653.18</v>
      </c>
      <c r="D200" s="61">
        <v>465885781.38999999</v>
      </c>
      <c r="E200" s="37">
        <v>33.150510790533112</v>
      </c>
    </row>
    <row r="201" spans="2:6" x14ac:dyDescent="0.25">
      <c r="B201" s="26">
        <v>44835</v>
      </c>
      <c r="C201" s="35">
        <v>13450736.060000001</v>
      </c>
      <c r="D201" s="61">
        <v>429898257.88</v>
      </c>
      <c r="E201" s="37">
        <v>31.960946669560922</v>
      </c>
    </row>
    <row r="202" spans="2:6" x14ac:dyDescent="0.25">
      <c r="B202" s="26">
        <v>44866</v>
      </c>
      <c r="C202" s="35">
        <v>12330435.58</v>
      </c>
      <c r="D202" s="61">
        <v>402429274.63999999</v>
      </c>
      <c r="E202" s="37">
        <v>32.637068822835531</v>
      </c>
    </row>
    <row r="203" spans="2:6" x14ac:dyDescent="0.25">
      <c r="B203" s="26">
        <v>44896</v>
      </c>
      <c r="C203" s="35">
        <v>11763455.869999999</v>
      </c>
      <c r="D203" s="61">
        <v>400257450.38999999</v>
      </c>
      <c r="E203" s="37">
        <v>34.025498528095383</v>
      </c>
      <c r="F203" s="53"/>
    </row>
    <row r="204" spans="2:6" x14ac:dyDescent="0.25">
      <c r="B204" s="24">
        <v>44927</v>
      </c>
      <c r="C204" s="34">
        <v>11842870.15</v>
      </c>
      <c r="D204" s="25">
        <v>380877401.48000002</v>
      </c>
      <c r="E204" s="39">
        <v>32.160903282385483</v>
      </c>
      <c r="F204" s="53"/>
    </row>
    <row r="205" spans="2:6" x14ac:dyDescent="0.25">
      <c r="B205" s="26">
        <v>44958</v>
      </c>
      <c r="C205" s="35">
        <v>11296255.57</v>
      </c>
      <c r="D205" s="61">
        <v>378361993.26999998</v>
      </c>
      <c r="E205" s="37">
        <v>33.49446114470301</v>
      </c>
      <c r="F205" s="53"/>
    </row>
    <row r="206" spans="2:6" x14ac:dyDescent="0.25">
      <c r="B206" s="26">
        <v>44986</v>
      </c>
      <c r="C206" s="35">
        <v>12927592.970000001</v>
      </c>
      <c r="D206" s="61">
        <v>432492992.07999998</v>
      </c>
      <c r="E206" s="37">
        <v>33.455028564377827</v>
      </c>
      <c r="F206" s="53"/>
    </row>
    <row r="207" spans="2:6" x14ac:dyDescent="0.25">
      <c r="B207" s="26">
        <v>45017</v>
      </c>
      <c r="C207" s="35">
        <v>11109266.279999999</v>
      </c>
      <c r="D207" s="61">
        <v>378011668.70999998</v>
      </c>
      <c r="E207" s="37">
        <v>34.026699800195985</v>
      </c>
      <c r="F207" s="53"/>
    </row>
    <row r="208" spans="2:6" x14ac:dyDescent="0.25">
      <c r="B208" s="26">
        <v>45047</v>
      </c>
      <c r="C208" s="35">
        <v>13026874.439999999</v>
      </c>
      <c r="D208" s="61">
        <v>453136597.56</v>
      </c>
      <c r="E208" s="37">
        <v>34.784752063673075</v>
      </c>
      <c r="F208" s="53"/>
    </row>
    <row r="209" spans="2:6" x14ac:dyDescent="0.25">
      <c r="B209" s="26">
        <v>45078</v>
      </c>
      <c r="C209" s="35">
        <v>14788052</v>
      </c>
      <c r="D209" s="61">
        <v>513304593.38</v>
      </c>
      <c r="E209" s="37">
        <v>34.710764702477377</v>
      </c>
      <c r="F209" s="53"/>
    </row>
    <row r="210" spans="2:6" x14ac:dyDescent="0.25">
      <c r="B210" s="26">
        <v>45108</v>
      </c>
      <c r="C210" s="35">
        <v>14949533</v>
      </c>
      <c r="D210" s="61">
        <v>520549659.61000001</v>
      </c>
      <c r="E210" s="37">
        <v>34.82046292750416</v>
      </c>
      <c r="F210" s="53"/>
    </row>
    <row r="211" spans="2:6" x14ac:dyDescent="0.25">
      <c r="B211" s="26">
        <v>45139</v>
      </c>
      <c r="C211" s="35">
        <v>15123563</v>
      </c>
      <c r="D211" s="61">
        <v>520776357.13</v>
      </c>
      <c r="E211" s="37">
        <v>34.434766273661836</v>
      </c>
      <c r="F211" s="53"/>
    </row>
    <row r="212" spans="2:6" x14ac:dyDescent="0.25">
      <c r="B212" s="26">
        <v>45170</v>
      </c>
      <c r="C212" s="35">
        <v>13737320.039999999</v>
      </c>
      <c r="D212" s="61">
        <v>486203255.30000001</v>
      </c>
      <c r="E212" s="37">
        <v>35.392875312235944</v>
      </c>
      <c r="F212" s="53"/>
    </row>
    <row r="213" spans="2:6" x14ac:dyDescent="0.25">
      <c r="B213" s="26">
        <v>45200</v>
      </c>
      <c r="C213" s="35">
        <v>13100254.66</v>
      </c>
      <c r="D213" s="61">
        <v>469055287.19999999</v>
      </c>
      <c r="E213" s="37">
        <v>35.805051075243753</v>
      </c>
      <c r="F213" s="53"/>
    </row>
    <row r="214" spans="2:6" x14ac:dyDescent="0.25">
      <c r="B214" s="26">
        <v>45231</v>
      </c>
      <c r="C214" s="35">
        <v>13054122</v>
      </c>
      <c r="D214" s="61">
        <v>457266451.42000002</v>
      </c>
      <c r="E214" s="37">
        <v>35.02851064361127</v>
      </c>
      <c r="F214" s="53"/>
    </row>
    <row r="215" spans="2:6" x14ac:dyDescent="0.25">
      <c r="B215" s="26">
        <v>45261</v>
      </c>
      <c r="C215" s="69">
        <v>12439327</v>
      </c>
      <c r="D215" s="70">
        <v>434680096.05000001</v>
      </c>
      <c r="E215" s="71">
        <v>34.944020367822148</v>
      </c>
    </row>
    <row r="216" spans="2:6" x14ac:dyDescent="0.25">
      <c r="B216" s="78">
        <v>45292</v>
      </c>
      <c r="C216" s="72">
        <v>12381639</v>
      </c>
      <c r="D216" s="73">
        <v>439729987.58999997</v>
      </c>
      <c r="E216" s="74">
        <v>35.514683281429861</v>
      </c>
    </row>
    <row r="217" spans="2:6" x14ac:dyDescent="0.25">
      <c r="B217" s="80">
        <v>45323</v>
      </c>
      <c r="C217" s="81">
        <v>12036696</v>
      </c>
      <c r="D217" s="61">
        <v>424197026</v>
      </c>
      <c r="E217" s="82">
        <v>35</v>
      </c>
    </row>
    <row r="218" spans="2:6" x14ac:dyDescent="0.25">
      <c r="B218" s="80">
        <v>45352</v>
      </c>
      <c r="C218" s="81">
        <v>12653402</v>
      </c>
      <c r="D218" s="61">
        <v>443682200.51999998</v>
      </c>
      <c r="E218" s="82">
        <v>35.064261810381112</v>
      </c>
    </row>
    <row r="219" spans="2:6" x14ac:dyDescent="0.25">
      <c r="B219" s="80">
        <v>45383</v>
      </c>
      <c r="C219" s="81">
        <v>13674080</v>
      </c>
      <c r="D219" s="61">
        <v>471833105</v>
      </c>
      <c r="E219" s="82">
        <v>34.505656322034099</v>
      </c>
    </row>
    <row r="220" spans="2:6" x14ac:dyDescent="0.25">
      <c r="B220" s="80">
        <v>45413</v>
      </c>
      <c r="C220" s="81">
        <v>14544562</v>
      </c>
      <c r="D220" s="61">
        <v>509851453.68000001</v>
      </c>
      <c r="E220" s="82">
        <v>35.054438468480519</v>
      </c>
    </row>
    <row r="221" spans="2:6" x14ac:dyDescent="0.25">
      <c r="B221" s="80">
        <v>45444</v>
      </c>
      <c r="C221" s="81">
        <v>12452900</v>
      </c>
      <c r="D221" s="61">
        <v>446985749.38999999</v>
      </c>
      <c r="E221" s="82">
        <v>35.894108953737685</v>
      </c>
    </row>
    <row r="222" spans="2:6" x14ac:dyDescent="0.25">
      <c r="B222" s="80">
        <v>45474</v>
      </c>
      <c r="C222" s="81">
        <v>13821338</v>
      </c>
      <c r="D222" s="61">
        <v>502984567.97000003</v>
      </c>
      <c r="E222" s="82">
        <v>36.391886803578643</v>
      </c>
    </row>
    <row r="223" spans="2:6" x14ac:dyDescent="0.25">
      <c r="B223" s="79">
        <v>45505</v>
      </c>
      <c r="C223" s="75">
        <v>14463790</v>
      </c>
      <c r="D223" s="76">
        <v>525083560.55000001</v>
      </c>
      <c r="E223" s="77">
        <v>36.303317494930447</v>
      </c>
    </row>
    <row r="227" spans="2:2" x14ac:dyDescent="0.25">
      <c r="B227" s="43" t="s">
        <v>25</v>
      </c>
    </row>
    <row r="228" spans="2:2" x14ac:dyDescent="0.25">
      <c r="B228" s="43" t="s">
        <v>36</v>
      </c>
    </row>
    <row r="229" spans="2:2" x14ac:dyDescent="0.25">
      <c r="B229" s="51" t="s">
        <v>37</v>
      </c>
    </row>
  </sheetData>
  <mergeCells count="1">
    <mergeCell ref="C9:D9"/>
  </mergeCells>
  <hyperlinks>
    <hyperlink ref="E9" location="'Leche Fluida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EE2B8D9-98E4-4ECD-A9A6-C35546F97BA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7DCB5C18-DB3E-4DC9-A555-44BEF7389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55CE52-3E0E-4CC4-9A9B-8A0ED70E1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AE1EF01-719E-4845-B5D2-0BFB7E3CB57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Leche Fluida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2024-10-14T19:21:26Z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