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155" documentId="8_{4331C705-9A1E-47AF-9F5E-FFC143F61015}" xr6:coauthVersionLast="47" xr6:coauthVersionMax="47" xr10:uidLastSave="{06C9D2F6-A707-45ED-93B7-A61C0FC416ED}"/>
  <bookViews>
    <workbookView xWindow="-120" yWindow="-120" windowWidth="29040" windowHeight="15720" xr2:uid="{00000000-000D-0000-FFFF-FFFF00000000}"/>
  </bookViews>
  <sheets>
    <sheet name="Manteca" sheetId="6" r:id="rId1"/>
    <sheet name="Listado Dato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7" i="6" l="1"/>
  <c r="K77" i="6" l="1"/>
  <c r="O54" i="6"/>
  <c r="O75" i="6"/>
  <c r="Q75" i="6"/>
  <c r="O73" i="6"/>
  <c r="O74" i="6"/>
  <c r="P74" i="6"/>
  <c r="Q73" i="6"/>
  <c r="Q74" i="6"/>
  <c r="R75" i="6"/>
  <c r="O31" i="6"/>
  <c r="O53" i="6"/>
  <c r="O52" i="6"/>
  <c r="P54" i="6" s="1"/>
  <c r="O30" i="6"/>
  <c r="Q61" i="6"/>
  <c r="Q62" i="6"/>
  <c r="R62" i="6"/>
  <c r="Q63" i="6"/>
  <c r="R63" i="6"/>
  <c r="Q64" i="6"/>
  <c r="Q65" i="6"/>
  <c r="R65" i="6"/>
  <c r="Q66" i="6"/>
  <c r="Q67" i="6"/>
  <c r="R67" i="6"/>
  <c r="Q68" i="6"/>
  <c r="Q69" i="6"/>
  <c r="Q70" i="6"/>
  <c r="Q71" i="6"/>
  <c r="Q72" i="6"/>
  <c r="R73" i="6" s="1"/>
  <c r="R72" i="6"/>
  <c r="Q60" i="6"/>
  <c r="R61" i="6"/>
  <c r="O51" i="6"/>
  <c r="O29" i="6"/>
  <c r="O72" i="6"/>
  <c r="O50" i="6"/>
  <c r="O28" i="6"/>
  <c r="O27" i="6"/>
  <c r="P28" i="6"/>
  <c r="O71" i="6"/>
  <c r="O49" i="6"/>
  <c r="O26" i="6"/>
  <c r="O70" i="6"/>
  <c r="O69" i="6"/>
  <c r="O48" i="6"/>
  <c r="P49" i="6"/>
  <c r="O47" i="6"/>
  <c r="O25" i="6"/>
  <c r="O46" i="6"/>
  <c r="O24" i="6"/>
  <c r="O23" i="6"/>
  <c r="O68" i="6"/>
  <c r="O67" i="6"/>
  <c r="O65" i="6"/>
  <c r="O66" i="6"/>
  <c r="P66" i="6"/>
  <c r="O63" i="6"/>
  <c r="O60" i="6"/>
  <c r="O45" i="6"/>
  <c r="O44" i="6"/>
  <c r="O43" i="6"/>
  <c r="O42" i="6"/>
  <c r="O22" i="6"/>
  <c r="O21" i="6"/>
  <c r="O40" i="6"/>
  <c r="O41" i="6"/>
  <c r="P42" i="6" s="1"/>
  <c r="O18" i="6"/>
  <c r="O17" i="6"/>
  <c r="P18" i="6"/>
  <c r="O19" i="6"/>
  <c r="P19" i="6"/>
  <c r="O20" i="6"/>
  <c r="P21" i="6" s="1"/>
  <c r="O39" i="6"/>
  <c r="O38" i="6"/>
  <c r="O16" i="6"/>
  <c r="O61" i="6"/>
  <c r="O62" i="6"/>
  <c r="P62" i="6"/>
  <c r="O64" i="6"/>
  <c r="R68" i="6"/>
  <c r="P24" i="6"/>
  <c r="R71" i="6"/>
  <c r="P23" i="6"/>
  <c r="P47" i="6"/>
  <c r="P40" i="6"/>
  <c r="P72" i="6"/>
  <c r="R69" i="6"/>
  <c r="R70" i="6"/>
  <c r="P73" i="6"/>
  <c r="P27" i="6"/>
  <c r="P20" i="6"/>
  <c r="P44" i="6"/>
  <c r="P25" i="6"/>
  <c r="R64" i="6"/>
  <c r="P22" i="6"/>
  <c r="P41" i="6"/>
  <c r="P51" i="6"/>
  <c r="P17" i="6"/>
  <c r="P63" i="6"/>
  <c r="P69" i="6"/>
  <c r="P70" i="6"/>
  <c r="P30" i="6"/>
  <c r="P26" i="6"/>
  <c r="P67" i="6"/>
  <c r="P65" i="6"/>
  <c r="P53" i="6"/>
  <c r="P39" i="6"/>
  <c r="P31" i="6"/>
  <c r="P71" i="6"/>
  <c r="P43" i="6"/>
  <c r="P46" i="6"/>
  <c r="P50" i="6"/>
  <c r="R74" i="6"/>
  <c r="P61" i="6"/>
  <c r="R66" i="6"/>
  <c r="P64" i="6"/>
  <c r="P68" i="6"/>
  <c r="P52" i="6"/>
  <c r="P45" i="6"/>
  <c r="P48" i="6"/>
  <c r="P29" i="6"/>
  <c r="P75" i="6"/>
</calcChain>
</file>

<file path=xl/sharedStrings.xml><?xml version="1.0" encoding="utf-8"?>
<sst xmlns="http://schemas.openxmlformats.org/spreadsheetml/2006/main" count="78" uniqueCount="37">
  <si>
    <t xml:space="preserve">Venta de Manteca en el Mercado Interno (*) </t>
  </si>
  <si>
    <t>Acceder al listado de datos</t>
  </si>
  <si>
    <t>Volúmen (kg)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</si>
  <si>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</si>
  <si>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</si>
  <si>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</si>
  <si>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</si>
  <si>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</si>
  <si>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</si>
  <si>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</si>
  <si>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</si>
  <si>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</si>
  <si>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</si>
  <si>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</si>
  <si>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</si>
  <si>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</si>
  <si>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</si>
  <si>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</si>
  <si>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</si>
  <si>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</si>
  <si>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</si>
  <si>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Instituto Nacional de Estadísticas, INE</t>
  </si>
  <si>
    <t xml:space="preserve">Facturación ($) </t>
  </si>
  <si>
    <t xml:space="preserve"> </t>
  </si>
  <si>
    <t>Fuente: INE</t>
  </si>
  <si>
    <t>Precio Promedio ($/Kg)</t>
  </si>
  <si>
    <t>PROMEDIO</t>
  </si>
  <si>
    <t xml:space="preserve">Prom. ponderado </t>
  </si>
  <si>
    <t>2016</t>
  </si>
  <si>
    <t>2017</t>
  </si>
  <si>
    <t>2018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</si>
  <si>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</si>
  <si>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Manteca en el Mercado Interno </t>
  </si>
  <si>
    <t>Volver a hoja principal</t>
  </si>
  <si>
    <t>Fecha</t>
  </si>
  <si>
    <t>Volúmen (Kg)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</si>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</sst>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</numFmts>
  <fonts count="20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73">
    <xf numFmtId="0" fontId="0" fillId="0" borderId="0"/>
    <xf numFmtId="0" fontId="8" fillId="2" borderId="0"/>
    <xf numFmtId="0" fontId="9" fillId="0" borderId="0"/>
    <xf numFmtId="169" fontId="3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29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3" fillId="0" borderId="0"/>
    <xf numFmtId="168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4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5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</cellStyleXfs>
  <cellXfs count="76">
    <xf numFmtId="0" fontId="0" fillId="0" borderId="0" xfId="0"/>
    <xf numFmtId="3" fontId="0" fillId="0" borderId="0" xfId="0" applyNumberFormat="1"/>
    <xf numFmtId="3" fontId="19" fillId="0" borderId="0" xfId="0" applyNumberFormat="1" applyFont="1"/>
    <xf numFmtId="165" fontId="19" fillId="0" borderId="0" xfId="0" applyNumberFormat="1" applyFont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8" fillId="0" borderId="2" xfId="0" applyNumberFormat="1" applyFont="1" applyBorder="1"/>
    <xf numFmtId="9" fontId="18" fillId="0" borderId="5" xfId="54" applyFont="1" applyBorder="1"/>
    <xf numFmtId="3" fontId="0" fillId="0" borderId="6" xfId="0" applyNumberFormat="1" applyBorder="1"/>
    <xf numFmtId="3" fontId="18" fillId="0" borderId="7" xfId="0" applyNumberFormat="1" applyFont="1" applyBorder="1"/>
    <xf numFmtId="0" fontId="18" fillId="0" borderId="4" xfId="0" applyFont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165" fontId="0" fillId="0" borderId="0" xfId="0" applyNumberFormat="1"/>
    <xf numFmtId="3" fontId="0" fillId="0" borderId="8" xfId="0" applyNumberFormat="1" applyBorder="1"/>
    <xf numFmtId="3" fontId="0" fillId="0" borderId="9" xfId="0" applyNumberFormat="1" applyBorder="1"/>
    <xf numFmtId="3" fontId="18" fillId="0" borderId="10" xfId="0" applyNumberFormat="1" applyFont="1" applyBorder="1"/>
    <xf numFmtId="9" fontId="18" fillId="0" borderId="11" xfId="54" applyFont="1" applyBorder="1"/>
    <xf numFmtId="166" fontId="7" fillId="0" borderId="0" xfId="15" applyNumberFormat="1"/>
    <xf numFmtId="167" fontId="7" fillId="0" borderId="0" xfId="15" applyNumberFormat="1"/>
    <xf numFmtId="167" fontId="10" fillId="0" borderId="0" xfId="11" applyNumberFormat="1" applyAlignment="1" applyProtection="1"/>
    <xf numFmtId="0" fontId="18" fillId="0" borderId="12" xfId="0" applyFont="1" applyBorder="1" applyAlignment="1">
      <alignment vertical="center" wrapText="1"/>
    </xf>
    <xf numFmtId="166" fontId="18" fillId="0" borderId="13" xfId="15" applyNumberFormat="1" applyFont="1" applyBorder="1" applyAlignment="1">
      <alignment vertical="center" wrapText="1"/>
    </xf>
    <xf numFmtId="166" fontId="18" fillId="0" borderId="14" xfId="15" applyNumberFormat="1" applyFont="1" applyBorder="1" applyAlignment="1">
      <alignment vertical="center" wrapText="1"/>
    </xf>
    <xf numFmtId="167" fontId="18" fillId="0" borderId="15" xfId="15" applyNumberFormat="1" applyFont="1" applyBorder="1" applyAlignment="1">
      <alignment wrapText="1"/>
    </xf>
    <xf numFmtId="0" fontId="18" fillId="0" borderId="0" xfId="0" applyFont="1" applyAlignment="1">
      <alignment wrapText="1"/>
    </xf>
    <xf numFmtId="17" fontId="0" fillId="0" borderId="16" xfId="0" applyNumberFormat="1" applyBorder="1" applyAlignment="1">
      <alignment horizontal="center"/>
    </xf>
    <xf numFmtId="166" fontId="7" fillId="0" borderId="12" xfId="15" applyNumberFormat="1" applyBorder="1"/>
    <xf numFmtId="166" fontId="7" fillId="0" borderId="17" xfId="15" applyNumberFormat="1" applyBorder="1"/>
    <xf numFmtId="17" fontId="0" fillId="0" borderId="18" xfId="0" applyNumberFormat="1" applyBorder="1" applyAlignment="1">
      <alignment horizontal="center"/>
    </xf>
    <xf numFmtId="166" fontId="7" fillId="0" borderId="19" xfId="15" applyNumberFormat="1" applyBorder="1"/>
    <xf numFmtId="17" fontId="0" fillId="0" borderId="20" xfId="0" applyNumberFormat="1" applyBorder="1" applyAlignment="1">
      <alignment horizontal="center"/>
    </xf>
    <xf numFmtId="166" fontId="7" fillId="0" borderId="21" xfId="15" applyNumberFormat="1" applyBorder="1"/>
    <xf numFmtId="166" fontId="7" fillId="0" borderId="22" xfId="15" applyNumberFormat="1" applyBorder="1"/>
    <xf numFmtId="0" fontId="10" fillId="0" borderId="0" xfId="11" applyAlignment="1" applyProtection="1"/>
    <xf numFmtId="0" fontId="13" fillId="0" borderId="0" xfId="0" applyFont="1"/>
    <xf numFmtId="165" fontId="0" fillId="0" borderId="8" xfId="0" applyNumberFormat="1" applyBorder="1"/>
    <xf numFmtId="49" fontId="0" fillId="0" borderId="0" xfId="0" applyNumberFormat="1"/>
    <xf numFmtId="49" fontId="18" fillId="0" borderId="23" xfId="0" applyNumberFormat="1" applyFont="1" applyBorder="1"/>
    <xf numFmtId="49" fontId="18" fillId="0" borderId="7" xfId="0" applyNumberFormat="1" applyFont="1" applyBorder="1"/>
    <xf numFmtId="49" fontId="13" fillId="0" borderId="0" xfId="0" applyNumberFormat="1" applyFont="1"/>
    <xf numFmtId="49" fontId="18" fillId="0" borderId="6" xfId="0" applyNumberFormat="1" applyFont="1" applyBorder="1"/>
    <xf numFmtId="166" fontId="7" fillId="0" borderId="24" xfId="15" applyNumberFormat="1" applyBorder="1"/>
    <xf numFmtId="166" fontId="7" fillId="0" borderId="25" xfId="15" applyNumberFormat="1" applyBorder="1"/>
    <xf numFmtId="166" fontId="7" fillId="0" borderId="26" xfId="15" applyNumberFormat="1" applyBorder="1"/>
    <xf numFmtId="166" fontId="7" fillId="0" borderId="0" xfId="15" applyNumberFormat="1" applyBorder="1"/>
    <xf numFmtId="165" fontId="0" fillId="0" borderId="9" xfId="0" applyNumberFormat="1" applyBorder="1"/>
    <xf numFmtId="166" fontId="0" fillId="0" borderId="0" xfId="0" applyNumberFormat="1"/>
    <xf numFmtId="0" fontId="18" fillId="0" borderId="7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6" fontId="7" fillId="0" borderId="9" xfId="15" applyNumberFormat="1" applyFont="1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6" fontId="7" fillId="0" borderId="0" xfId="15" applyNumberFormat="1" applyFont="1" applyBorder="1"/>
    <xf numFmtId="166" fontId="7" fillId="0" borderId="30" xfId="15" applyNumberFormat="1" applyBorder="1"/>
    <xf numFmtId="166" fontId="7" fillId="0" borderId="31" xfId="15" applyNumberFormat="1" applyBorder="1"/>
    <xf numFmtId="166" fontId="7" fillId="0" borderId="32" xfId="15" applyNumberFormat="1" applyBorder="1"/>
    <xf numFmtId="166" fontId="7" fillId="0" borderId="33" xfId="15" applyNumberFormat="1" applyBorder="1"/>
    <xf numFmtId="166" fontId="7" fillId="0" borderId="34" xfId="15" applyNumberFormat="1" applyBorder="1"/>
    <xf numFmtId="166" fontId="7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7" fillId="0" borderId="36" xfId="15" applyNumberFormat="1" applyBorder="1"/>
    <xf numFmtId="166" fontId="7" fillId="0" borderId="37" xfId="15" applyNumberFormat="1" applyBorder="1"/>
    <xf numFmtId="0" fontId="18" fillId="0" borderId="2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8" fillId="0" borderId="28" xfId="15" applyNumberFormat="1" applyFont="1" applyBorder="1" applyAlignment="1">
      <alignment horizontal="center"/>
    </xf>
    <xf numFmtId="166" fontId="18" fillId="0" borderId="27" xfId="15" applyNumberFormat="1" applyFont="1" applyBorder="1" applyAlignment="1">
      <alignment horizontal="center"/>
    </xf>
  </cellXfs>
  <cellStyles count="7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linea de totales" xfId="14" xr:uid="{00000000-0005-0000-0000-00000E000000}"/>
    <cellStyle name="Millares" xfId="15" builtinId="3"/>
    <cellStyle name="Millares 2" xfId="16" xr:uid="{00000000-0005-0000-0000-00000F000000}"/>
    <cellStyle name="Millares 2 2" xfId="17" xr:uid="{00000000-0005-0000-0000-000010000000}"/>
    <cellStyle name="Millares 3" xfId="18" xr:uid="{00000000-0005-0000-0000-000011000000}"/>
    <cellStyle name="Millares 3 2" xfId="19" xr:uid="{00000000-0005-0000-0000-000012000000}"/>
    <cellStyle name="Millares 4" xfId="20" xr:uid="{00000000-0005-0000-0000-000013000000}"/>
    <cellStyle name="Millares 4 2" xfId="21" xr:uid="{00000000-0005-0000-0000-000014000000}"/>
    <cellStyle name="Millares 5" xfId="22" xr:uid="{00000000-0005-0000-0000-000015000000}"/>
    <cellStyle name="Millares 6" xfId="23" xr:uid="{00000000-0005-0000-0000-000016000000}"/>
    <cellStyle name="Millares 7" xfId="24" xr:uid="{00000000-0005-0000-0000-000017000000}"/>
    <cellStyle name="Millares 8" xfId="25" xr:uid="{00000000-0005-0000-0000-000018000000}"/>
    <cellStyle name="Millares 9" xfId="26" xr:uid="{00000000-0005-0000-0000-000019000000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3" xfId="39" xr:uid="{00000000-0005-0000-0000-000027000000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3" xfId="45" xr:uid="{00000000-0005-0000-0000-00002D000000}"/>
    <cellStyle name="Normal 3 2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28575</xdr:rowOff>
    </xdr:from>
    <xdr:to>
      <xdr:col>9</xdr:col>
      <xdr:colOff>76200</xdr:colOff>
      <xdr:row>8</xdr:row>
      <xdr:rowOff>28575</xdr:rowOff>
    </xdr:to>
    <xdr:pic>
      <xdr:nvPicPr>
        <xdr:cNvPr id="5378" name="Imagen 2">
          <a:extLst>
            <a:ext uri="{FF2B5EF4-FFF2-40B4-BE49-F238E27FC236}">
              <a16:creationId xmlns:a16="http://schemas.microsoft.com/office/drawing/2014/main" id="{2826E3DD-72D3-24D2-FCDE-FFBDF921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8575"/>
          <a:ext cx="22383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3</xdr:col>
      <xdr:colOff>1447800</xdr:colOff>
      <xdr:row>6</xdr:row>
      <xdr:rowOff>85725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316B30BD-2C7E-6FAD-8F46-0439E312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8" b="9938"/>
        <a:stretch>
          <a:fillRect/>
        </a:stretch>
      </xdr:blipFill>
      <xdr:spPr bwMode="auto">
        <a:xfrm>
          <a:off x="3333750" y="0"/>
          <a:ext cx="2428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0"/>
  <sheetViews>
    <sheetView showGridLines="0" tabSelected="1" zoomScaleNormal="100" workbookViewId="0">
      <selection activeCell="L33" sqref="L33"/>
    </sheetView>
  </sheetViews>
  <sheetFormatPr baseColWidth="10" defaultColWidth="9.140625" defaultRowHeight="15" x14ac:dyDescent="0.25"/>
  <cols>
    <col min="1" max="1" width="7.140625" customWidth="1"/>
    <col min="2" max="2" width="11.42578125" style="40" customWidth="1"/>
    <col min="3" max="9" width="11.42578125" customWidth="1"/>
    <col min="10" max="10" width="12.5703125" customWidth="1"/>
    <col min="11" max="11" width="12.85546875" customWidth="1"/>
    <col min="12" max="12" width="11.5703125" customWidth="1"/>
    <col min="13" max="15" width="13.28515625" customWidth="1"/>
    <col min="16" max="16" width="11.42578125" customWidth="1"/>
    <col min="17" max="17" width="17" customWidth="1"/>
    <col min="18" max="256" width="11.42578125" customWidth="1"/>
  </cols>
  <sheetData>
    <row r="9" spans="2:16" ht="15.75" thickBot="1" x14ac:dyDescent="0.3"/>
    <row r="10" spans="2:16" ht="15.75" thickBot="1" x14ac:dyDescent="0.3">
      <c r="F10" s="68" t="s">
        <v>0</v>
      </c>
      <c r="G10" s="69"/>
      <c r="H10" s="69"/>
      <c r="I10" s="69"/>
      <c r="J10" s="70"/>
    </row>
    <row r="11" spans="2:16" x14ac:dyDescent="0.25">
      <c r="K11" s="37" t="s">
        <v>1</v>
      </c>
    </row>
    <row r="12" spans="2:16" ht="15.75" thickBot="1" x14ac:dyDescent="0.3"/>
    <row r="13" spans="2:16" ht="15.75" thickBot="1" x14ac:dyDescent="0.3">
      <c r="G13" s="71" t="s">
        <v>2</v>
      </c>
      <c r="H13" s="72"/>
      <c r="I13" s="73"/>
    </row>
    <row r="14" spans="2:16" ht="15.75" thickBot="1" x14ac:dyDescent="0.3"/>
    <row r="15" spans="2:16" ht="15.75" thickBot="1" x14ac:dyDescent="0.3">
      <c r="B15" s="41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5" t="s">
        <v>16</v>
      </c>
      <c r="P15" s="54" t="s">
        <v>17</v>
      </c>
    </row>
    <row r="16" spans="2:16" x14ac:dyDescent="0.25">
      <c r="B16" s="42">
        <v>2007</v>
      </c>
      <c r="C16" s="6">
        <v>299301</v>
      </c>
      <c r="D16" s="7">
        <v>285987.25</v>
      </c>
      <c r="E16" s="7">
        <v>345239</v>
      </c>
      <c r="F16" s="7">
        <v>345115</v>
      </c>
      <c r="G16" s="7">
        <v>391128.8</v>
      </c>
      <c r="H16" s="7">
        <v>352085</v>
      </c>
      <c r="I16" s="7">
        <v>423003</v>
      </c>
      <c r="J16" s="7">
        <v>382581</v>
      </c>
      <c r="K16" s="7">
        <v>322121</v>
      </c>
      <c r="L16" s="7">
        <v>378919</v>
      </c>
      <c r="M16" s="7">
        <v>340775</v>
      </c>
      <c r="N16" s="7">
        <v>388963</v>
      </c>
      <c r="O16" s="8">
        <f t="shared" ref="O16:O21" si="0">SUM(C16:N16)</f>
        <v>4255218.05</v>
      </c>
      <c r="P16" s="9"/>
    </row>
    <row r="17" spans="2:16" x14ac:dyDescent="0.25">
      <c r="B17" s="42">
        <v>2008</v>
      </c>
      <c r="C17" s="10">
        <v>328213</v>
      </c>
      <c r="D17" s="1">
        <v>314064</v>
      </c>
      <c r="E17" s="1">
        <v>311512</v>
      </c>
      <c r="F17" s="1">
        <v>318841</v>
      </c>
      <c r="G17" s="1">
        <v>334117</v>
      </c>
      <c r="H17" s="1">
        <v>318126.5</v>
      </c>
      <c r="I17" s="1">
        <v>357170</v>
      </c>
      <c r="J17" s="1">
        <v>335263</v>
      </c>
      <c r="K17" s="1">
        <v>343097</v>
      </c>
      <c r="L17" s="1">
        <v>324174</v>
      </c>
      <c r="M17" s="1">
        <v>305238</v>
      </c>
      <c r="N17" s="1">
        <v>444375</v>
      </c>
      <c r="O17" s="11">
        <f t="shared" si="0"/>
        <v>4034190.5</v>
      </c>
      <c r="P17" s="9">
        <f>+O17/O16-1</f>
        <v>-5.1942708317849862E-2</v>
      </c>
    </row>
    <row r="18" spans="2:16" x14ac:dyDescent="0.25">
      <c r="B18" s="42">
        <v>2009</v>
      </c>
      <c r="C18" s="10">
        <v>316953</v>
      </c>
      <c r="D18" s="1">
        <v>325383</v>
      </c>
      <c r="E18" s="1">
        <v>320800</v>
      </c>
      <c r="F18" s="1">
        <v>365390</v>
      </c>
      <c r="G18" s="1">
        <v>386850</v>
      </c>
      <c r="H18" s="1">
        <v>387653</v>
      </c>
      <c r="I18" s="1">
        <v>422955</v>
      </c>
      <c r="J18" s="1">
        <v>392999</v>
      </c>
      <c r="K18" s="1">
        <v>408223</v>
      </c>
      <c r="L18" s="1">
        <v>333197</v>
      </c>
      <c r="M18" s="1">
        <v>450942</v>
      </c>
      <c r="N18" s="1">
        <v>419173</v>
      </c>
      <c r="O18" s="11">
        <f t="shared" si="0"/>
        <v>4530518</v>
      </c>
      <c r="P18" s="9">
        <f>+O18/O17-1</f>
        <v>0.12303025848680171</v>
      </c>
    </row>
    <row r="19" spans="2:16" x14ac:dyDescent="0.25">
      <c r="B19" s="42">
        <v>2010</v>
      </c>
      <c r="C19" s="10">
        <v>331009</v>
      </c>
      <c r="D19" s="1">
        <v>336402</v>
      </c>
      <c r="E19" s="1">
        <v>377193</v>
      </c>
      <c r="F19" s="1">
        <v>404071</v>
      </c>
      <c r="G19" s="1">
        <v>405743</v>
      </c>
      <c r="H19" s="1">
        <v>414485</v>
      </c>
      <c r="I19" s="1">
        <v>400411</v>
      </c>
      <c r="J19" s="1">
        <v>403714</v>
      </c>
      <c r="K19" s="1">
        <v>391929</v>
      </c>
      <c r="L19" s="1">
        <v>358170</v>
      </c>
      <c r="M19" s="1">
        <v>451645</v>
      </c>
      <c r="N19" s="1">
        <v>477418.95</v>
      </c>
      <c r="O19" s="11">
        <f t="shared" si="0"/>
        <v>4752190.95</v>
      </c>
      <c r="P19" s="9">
        <f>+O19/O18-1</f>
        <v>4.8928831096135106E-2</v>
      </c>
    </row>
    <row r="20" spans="2:16" x14ac:dyDescent="0.25">
      <c r="B20" s="42">
        <v>2011</v>
      </c>
      <c r="C20" s="10">
        <v>299879</v>
      </c>
      <c r="D20" s="1">
        <v>334089</v>
      </c>
      <c r="E20" s="1">
        <v>366985</v>
      </c>
      <c r="F20" s="1">
        <v>353352</v>
      </c>
      <c r="G20" s="1">
        <v>488839.4</v>
      </c>
      <c r="H20" s="1">
        <v>377244</v>
      </c>
      <c r="I20" s="1">
        <v>359647</v>
      </c>
      <c r="J20" s="1">
        <v>411211</v>
      </c>
      <c r="K20" s="1">
        <v>381814.75</v>
      </c>
      <c r="L20" s="1">
        <v>379763.70999999996</v>
      </c>
      <c r="M20" s="1">
        <v>384873.31</v>
      </c>
      <c r="N20" s="1">
        <v>461423.13</v>
      </c>
      <c r="O20" s="11">
        <f t="shared" si="0"/>
        <v>4599121.3</v>
      </c>
      <c r="P20" s="9">
        <f>+O20/O19-1</f>
        <v>-3.2210332373113104E-2</v>
      </c>
    </row>
    <row r="21" spans="2:16" x14ac:dyDescent="0.25">
      <c r="B21" s="42">
        <v>2012</v>
      </c>
      <c r="C21" s="10">
        <v>353829.44</v>
      </c>
      <c r="D21" s="1">
        <v>322924.42000000004</v>
      </c>
      <c r="E21" s="1">
        <v>364905.65</v>
      </c>
      <c r="F21" s="1">
        <v>343522.91000000003</v>
      </c>
      <c r="G21" s="1">
        <v>497967.82</v>
      </c>
      <c r="H21" s="1">
        <v>373330.5</v>
      </c>
      <c r="I21" s="1">
        <v>395839.15</v>
      </c>
      <c r="J21" s="1">
        <v>487883.69</v>
      </c>
      <c r="K21" s="1">
        <v>492774.68</v>
      </c>
      <c r="L21" s="1">
        <v>560799.1</v>
      </c>
      <c r="M21" s="1">
        <v>441144</v>
      </c>
      <c r="N21" s="1">
        <v>413863.07</v>
      </c>
      <c r="O21" s="11">
        <f t="shared" si="0"/>
        <v>5048784.4300000006</v>
      </c>
      <c r="P21" s="9">
        <f>+O21/O20-1</f>
        <v>9.7771530835683906E-2</v>
      </c>
    </row>
    <row r="22" spans="2:16" x14ac:dyDescent="0.25">
      <c r="B22" s="42">
        <v>2013</v>
      </c>
      <c r="C22" s="10">
        <v>375140.3</v>
      </c>
      <c r="D22" s="1">
        <v>345247.07999999996</v>
      </c>
      <c r="E22" s="1">
        <v>438536.38</v>
      </c>
      <c r="F22" s="1">
        <v>432494.64</v>
      </c>
      <c r="G22" s="1">
        <v>464089.29000000004</v>
      </c>
      <c r="H22" s="1">
        <v>432571.9</v>
      </c>
      <c r="I22" s="1">
        <v>424537.67000000004</v>
      </c>
      <c r="J22" s="1">
        <v>406829.45</v>
      </c>
      <c r="K22" s="1">
        <v>355804.1</v>
      </c>
      <c r="L22" s="1">
        <v>474521.73</v>
      </c>
      <c r="M22" s="1">
        <v>381701.81</v>
      </c>
      <c r="N22" s="1">
        <v>406723.83</v>
      </c>
      <c r="O22" s="11">
        <f t="shared" ref="O22:O27" si="1">SUM(C22:N22)</f>
        <v>4938198.18</v>
      </c>
      <c r="P22" s="9">
        <f t="shared" ref="P22:P27" si="2">O22/O21-1</f>
        <v>-2.190353966053582E-2</v>
      </c>
    </row>
    <row r="23" spans="2:16" x14ac:dyDescent="0.25">
      <c r="B23" s="42">
        <v>2014</v>
      </c>
      <c r="C23" s="10">
        <v>349218.25</v>
      </c>
      <c r="D23" s="1">
        <v>435708.95</v>
      </c>
      <c r="E23" s="1">
        <v>436355.44</v>
      </c>
      <c r="F23" s="1">
        <v>416712.8</v>
      </c>
      <c r="G23" s="1">
        <v>438509.82</v>
      </c>
      <c r="H23" s="1">
        <v>399067.37</v>
      </c>
      <c r="I23" s="1">
        <v>492385.35</v>
      </c>
      <c r="J23" s="1">
        <v>431184.25</v>
      </c>
      <c r="K23" s="1">
        <v>399352.25</v>
      </c>
      <c r="L23" s="1">
        <v>465852.80000000005</v>
      </c>
      <c r="M23" s="1">
        <v>421506.35</v>
      </c>
      <c r="N23" s="1">
        <v>505631.69</v>
      </c>
      <c r="O23" s="11">
        <f t="shared" si="1"/>
        <v>5191485.32</v>
      </c>
      <c r="P23" s="9">
        <f t="shared" si="2"/>
        <v>5.1291408478871592E-2</v>
      </c>
    </row>
    <row r="24" spans="2:16" x14ac:dyDescent="0.25">
      <c r="B24" s="42">
        <v>2015</v>
      </c>
      <c r="C24" s="10">
        <v>347144.57999999996</v>
      </c>
      <c r="D24" s="1">
        <v>327658.90000000002</v>
      </c>
      <c r="E24" s="1">
        <v>385469.06</v>
      </c>
      <c r="F24" s="1">
        <v>427331.6</v>
      </c>
      <c r="G24" s="1">
        <v>423102.9</v>
      </c>
      <c r="H24" s="1">
        <v>494031.45</v>
      </c>
      <c r="I24" s="1">
        <v>484830.3</v>
      </c>
      <c r="J24" s="1">
        <v>431966.62</v>
      </c>
      <c r="K24" s="1">
        <v>474358.95</v>
      </c>
      <c r="L24" s="1">
        <v>424219.8</v>
      </c>
      <c r="M24" s="1">
        <v>322645.45</v>
      </c>
      <c r="N24" s="1">
        <v>474171.34</v>
      </c>
      <c r="O24" s="11">
        <f t="shared" si="1"/>
        <v>5016930.95</v>
      </c>
      <c r="P24" s="9">
        <f t="shared" si="2"/>
        <v>-3.362320400436003E-2</v>
      </c>
    </row>
    <row r="25" spans="2:16" x14ac:dyDescent="0.25">
      <c r="B25" s="42">
        <v>2016</v>
      </c>
      <c r="C25" s="10">
        <v>332801.25</v>
      </c>
      <c r="D25" s="1">
        <v>338361.86</v>
      </c>
      <c r="E25" s="1">
        <v>459690.55</v>
      </c>
      <c r="F25" s="1">
        <v>424115.45</v>
      </c>
      <c r="G25" s="1">
        <v>436145.4</v>
      </c>
      <c r="H25" s="1">
        <v>400392.56</v>
      </c>
      <c r="I25" s="1">
        <v>401487.55</v>
      </c>
      <c r="J25" s="1">
        <v>526014.25</v>
      </c>
      <c r="K25" s="1">
        <v>450178.84</v>
      </c>
      <c r="L25" s="1">
        <v>432470.4</v>
      </c>
      <c r="M25" s="1">
        <v>329990.45</v>
      </c>
      <c r="N25" s="1">
        <v>439494.15</v>
      </c>
      <c r="O25" s="11">
        <f t="shared" si="1"/>
        <v>4971142.71</v>
      </c>
      <c r="P25" s="9">
        <f t="shared" si="2"/>
        <v>-9.1267431137357358E-3</v>
      </c>
    </row>
    <row r="26" spans="2:16" x14ac:dyDescent="0.25">
      <c r="B26" s="42">
        <v>2017</v>
      </c>
      <c r="C26" s="10">
        <v>335250.7</v>
      </c>
      <c r="D26" s="1">
        <v>353507.25</v>
      </c>
      <c r="E26" s="1">
        <v>431646.39999999997</v>
      </c>
      <c r="F26" s="1">
        <v>426695.19</v>
      </c>
      <c r="G26" s="1">
        <v>462891.27</v>
      </c>
      <c r="H26" s="1">
        <v>488582.55</v>
      </c>
      <c r="I26" s="1">
        <v>490526.27</v>
      </c>
      <c r="J26" s="1">
        <v>514200.85</v>
      </c>
      <c r="K26" s="1">
        <v>361139.20000000001</v>
      </c>
      <c r="L26" s="1">
        <v>545014.5</v>
      </c>
      <c r="M26" s="1">
        <v>480039.2</v>
      </c>
      <c r="N26" s="1">
        <v>550351.94999999995</v>
      </c>
      <c r="O26" s="11">
        <f t="shared" si="1"/>
        <v>5439845.3300000001</v>
      </c>
      <c r="P26" s="9">
        <f t="shared" si="2"/>
        <v>9.4284684094293469E-2</v>
      </c>
    </row>
    <row r="27" spans="2:16" x14ac:dyDescent="0.25">
      <c r="B27" s="42">
        <v>2018</v>
      </c>
      <c r="C27" s="10">
        <v>557378.65</v>
      </c>
      <c r="D27" s="1">
        <v>495077.8</v>
      </c>
      <c r="E27" s="1">
        <v>448749.7</v>
      </c>
      <c r="F27" s="1">
        <v>494476.73</v>
      </c>
      <c r="G27" s="1">
        <v>532317</v>
      </c>
      <c r="H27" s="1">
        <v>459188.74</v>
      </c>
      <c r="I27" s="1">
        <v>495730.7</v>
      </c>
      <c r="J27" s="1">
        <v>484630.95</v>
      </c>
      <c r="K27" s="1">
        <v>393705.9</v>
      </c>
      <c r="L27" s="1">
        <v>455302.8</v>
      </c>
      <c r="M27" s="1">
        <v>437817.15</v>
      </c>
      <c r="N27" s="1">
        <v>473372.85</v>
      </c>
      <c r="O27" s="11">
        <f t="shared" si="1"/>
        <v>5727748.9700000007</v>
      </c>
      <c r="P27" s="9">
        <f t="shared" si="2"/>
        <v>5.2924967997205918E-2</v>
      </c>
    </row>
    <row r="28" spans="2:16" x14ac:dyDescent="0.25">
      <c r="B28" s="42" t="s">
        <v>18</v>
      </c>
      <c r="C28" s="10">
        <v>359922.7</v>
      </c>
      <c r="D28" s="1">
        <v>359850.70999999996</v>
      </c>
      <c r="E28" s="1">
        <v>428133.63</v>
      </c>
      <c r="F28" s="1">
        <v>425102.75</v>
      </c>
      <c r="G28" s="1">
        <v>452547.6</v>
      </c>
      <c r="H28" s="1">
        <v>375418.07</v>
      </c>
      <c r="I28" s="1">
        <v>488996.74000000005</v>
      </c>
      <c r="J28" s="1">
        <v>436847.71</v>
      </c>
      <c r="K28" s="1">
        <v>403466.12</v>
      </c>
      <c r="L28" s="1">
        <v>400352.93</v>
      </c>
      <c r="M28" s="1">
        <v>406626.2</v>
      </c>
      <c r="N28" s="1">
        <v>498433.74</v>
      </c>
      <c r="O28" s="11">
        <f>SUM(C28:N28)</f>
        <v>5035698.9000000004</v>
      </c>
      <c r="P28" s="9">
        <f>O28/O27-1</f>
        <v>-0.12082409226115232</v>
      </c>
    </row>
    <row r="29" spans="2:16" x14ac:dyDescent="0.25">
      <c r="B29" s="42" t="s">
        <v>19</v>
      </c>
      <c r="C29" s="10">
        <v>432155.92</v>
      </c>
      <c r="D29" s="1">
        <v>412085.69</v>
      </c>
      <c r="E29" s="1">
        <v>523027.93</v>
      </c>
      <c r="F29" s="1">
        <v>434538.77</v>
      </c>
      <c r="G29" s="1">
        <v>402409.8</v>
      </c>
      <c r="H29" s="1">
        <v>467640.96</v>
      </c>
      <c r="I29" s="1">
        <v>580343.91999999993</v>
      </c>
      <c r="J29" s="1">
        <v>499869.91</v>
      </c>
      <c r="K29" s="1">
        <v>412641.98</v>
      </c>
      <c r="L29" s="1">
        <v>422938.51</v>
      </c>
      <c r="M29" s="1">
        <v>444759.22</v>
      </c>
      <c r="N29" s="1">
        <v>560196.37</v>
      </c>
      <c r="O29" s="11">
        <f>SUM(C29:N29)</f>
        <v>5592608.9799999995</v>
      </c>
      <c r="P29" s="9">
        <f>O29/O28-1</f>
        <v>0.11059241051922286</v>
      </c>
    </row>
    <row r="30" spans="2:16" x14ac:dyDescent="0.25">
      <c r="B30" s="42" t="s">
        <v>20</v>
      </c>
      <c r="C30" s="10">
        <v>411875.5</v>
      </c>
      <c r="D30" s="1">
        <v>418728.52</v>
      </c>
      <c r="E30" s="1">
        <v>584949.46</v>
      </c>
      <c r="F30" s="1">
        <v>412252.59</v>
      </c>
      <c r="G30" s="1">
        <v>477043.7</v>
      </c>
      <c r="H30" s="1">
        <v>511605.6</v>
      </c>
      <c r="I30" s="1">
        <v>428675.94</v>
      </c>
      <c r="J30" s="1">
        <v>462997.24</v>
      </c>
      <c r="K30" s="1">
        <v>475503.93</v>
      </c>
      <c r="L30" s="1">
        <v>480291.61</v>
      </c>
      <c r="M30" s="1">
        <v>508241.76</v>
      </c>
      <c r="N30" s="1">
        <v>509197.07</v>
      </c>
      <c r="O30" s="11">
        <f>SUM(C30:N30)</f>
        <v>5681362.9199999999</v>
      </c>
      <c r="P30" s="9">
        <f>O30/O29-1</f>
        <v>1.5869863299472264E-2</v>
      </c>
    </row>
    <row r="31" spans="2:16" x14ac:dyDescent="0.25">
      <c r="B31" s="51">
        <v>2022</v>
      </c>
      <c r="C31" s="10">
        <v>322833.49</v>
      </c>
      <c r="D31" s="1">
        <v>334671.48</v>
      </c>
      <c r="E31" s="1">
        <v>387084.21</v>
      </c>
      <c r="F31" s="1">
        <v>321812.65999999997</v>
      </c>
      <c r="G31" s="1">
        <v>406333.28</v>
      </c>
      <c r="H31" s="1">
        <v>423861.27</v>
      </c>
      <c r="I31" s="1">
        <v>354895.57</v>
      </c>
      <c r="J31" s="1">
        <v>392304.46</v>
      </c>
      <c r="K31" s="1">
        <v>370228.51</v>
      </c>
      <c r="L31" s="1">
        <v>391825.89</v>
      </c>
      <c r="M31" s="1">
        <v>363580.06</v>
      </c>
      <c r="N31" s="1">
        <v>407587.85</v>
      </c>
      <c r="O31" s="11">
        <f>SUM(C31:N31)</f>
        <v>4477018.7299999995</v>
      </c>
      <c r="P31" s="9">
        <f>O31/O30-1</f>
        <v>-0.2119815626916508</v>
      </c>
    </row>
    <row r="32" spans="2:16" x14ac:dyDescent="0.25">
      <c r="B32" s="51">
        <v>2023</v>
      </c>
      <c r="C32" s="10">
        <v>344520.81</v>
      </c>
      <c r="D32" s="1">
        <v>304323.45</v>
      </c>
      <c r="E32" s="1">
        <v>395279.61</v>
      </c>
      <c r="F32" s="1">
        <v>335350</v>
      </c>
      <c r="G32" s="1">
        <v>467606.05</v>
      </c>
      <c r="H32" s="1">
        <v>401727.83</v>
      </c>
      <c r="I32" s="1">
        <v>440159.15</v>
      </c>
      <c r="J32" s="1">
        <v>423382.03</v>
      </c>
      <c r="K32" s="1">
        <v>448116.92</v>
      </c>
      <c r="L32" s="1">
        <v>480146.72</v>
      </c>
      <c r="M32" s="1">
        <v>464353.36</v>
      </c>
      <c r="N32" s="1">
        <v>477150.57</v>
      </c>
      <c r="O32" s="11">
        <v>4982116.5</v>
      </c>
      <c r="P32" s="9">
        <v>0.11282011545214155</v>
      </c>
    </row>
    <row r="33" spans="2:16" ht="15.75" thickBot="1" x14ac:dyDescent="0.3">
      <c r="B33" s="52">
        <v>2024</v>
      </c>
      <c r="C33" s="17">
        <v>416188.83</v>
      </c>
      <c r="D33" s="18">
        <v>417434</v>
      </c>
      <c r="E33" s="18">
        <v>472029.99</v>
      </c>
      <c r="F33" s="18">
        <v>592940.04</v>
      </c>
      <c r="G33" s="18">
        <v>487554.15</v>
      </c>
      <c r="H33" s="18">
        <v>408170.05</v>
      </c>
      <c r="I33" s="18">
        <v>554303.22</v>
      </c>
      <c r="J33" s="18">
        <v>500956.51</v>
      </c>
      <c r="K33" s="18">
        <v>529614.22</v>
      </c>
      <c r="L33" s="18">
        <v>421652.02</v>
      </c>
      <c r="M33" s="18"/>
      <c r="N33" s="18"/>
      <c r="O33" s="19"/>
      <c r="P33" s="20"/>
    </row>
    <row r="34" spans="2:16" ht="15.75" thickBot="1" x14ac:dyDescent="0.3">
      <c r="B34" s="43" t="s">
        <v>21</v>
      </c>
      <c r="C34" s="38"/>
    </row>
    <row r="35" spans="2:16" ht="15.75" thickBot="1" x14ac:dyDescent="0.3">
      <c r="B35"/>
      <c r="G35" s="71" t="s">
        <v>22</v>
      </c>
      <c r="H35" s="72"/>
      <c r="I35" s="73"/>
    </row>
    <row r="36" spans="2:16" ht="15.75" thickBot="1" x14ac:dyDescent="0.3">
      <c r="B36" s="40" t="s">
        <v>23</v>
      </c>
    </row>
    <row r="37" spans="2:16" ht="15.75" thickBot="1" x14ac:dyDescent="0.3">
      <c r="B37" s="41" t="s">
        <v>3</v>
      </c>
      <c r="C37" s="55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5" t="s">
        <v>16</v>
      </c>
      <c r="P37" s="54" t="s">
        <v>17</v>
      </c>
    </row>
    <row r="38" spans="2:16" x14ac:dyDescent="0.25">
      <c r="B38" s="42">
        <v>2007</v>
      </c>
      <c r="C38" s="6">
        <v>19048810</v>
      </c>
      <c r="D38" s="7">
        <v>18517760.000000004</v>
      </c>
      <c r="E38" s="7">
        <v>22011759.999999996</v>
      </c>
      <c r="F38" s="7">
        <v>21655290</v>
      </c>
      <c r="G38" s="7">
        <v>25060620</v>
      </c>
      <c r="H38" s="7">
        <v>23884840</v>
      </c>
      <c r="I38" s="7">
        <v>28420890</v>
      </c>
      <c r="J38" s="7">
        <v>27191710</v>
      </c>
      <c r="K38" s="7">
        <v>24631320</v>
      </c>
      <c r="L38" s="7">
        <v>28033420</v>
      </c>
      <c r="M38" s="7">
        <v>30107100</v>
      </c>
      <c r="N38" s="7">
        <v>34912140</v>
      </c>
      <c r="O38" s="8">
        <f t="shared" ref="O38:O44" si="3">SUM(C38:N38)</f>
        <v>303475660</v>
      </c>
      <c r="P38" s="9"/>
    </row>
    <row r="39" spans="2:16" x14ac:dyDescent="0.25">
      <c r="B39" s="42">
        <v>2008</v>
      </c>
      <c r="C39" s="10">
        <v>28050670</v>
      </c>
      <c r="D39" s="1">
        <v>30824090</v>
      </c>
      <c r="E39" s="1">
        <v>30760210</v>
      </c>
      <c r="F39" s="1">
        <v>30870510</v>
      </c>
      <c r="G39" s="1">
        <v>32341690</v>
      </c>
      <c r="H39" s="1">
        <v>30989390</v>
      </c>
      <c r="I39" s="1">
        <v>34374600.000000007</v>
      </c>
      <c r="J39" s="1">
        <v>31999059.999999996</v>
      </c>
      <c r="K39" s="1">
        <v>31701930</v>
      </c>
      <c r="L39" s="1">
        <v>30570120.000000004</v>
      </c>
      <c r="M39" s="1">
        <v>28275079.999999996</v>
      </c>
      <c r="N39" s="1">
        <v>37791920</v>
      </c>
      <c r="O39" s="11">
        <f t="shared" si="3"/>
        <v>378549270</v>
      </c>
      <c r="P39" s="9">
        <f>+O39/O38-1</f>
        <v>0.24737934501897119</v>
      </c>
    </row>
    <row r="40" spans="2:16" x14ac:dyDescent="0.25">
      <c r="B40" s="42">
        <v>2009</v>
      </c>
      <c r="C40" s="10">
        <v>29233490</v>
      </c>
      <c r="D40" s="1">
        <v>29102120.000000004</v>
      </c>
      <c r="E40" s="1">
        <v>29523360</v>
      </c>
      <c r="F40" s="1">
        <v>32797970</v>
      </c>
      <c r="G40" s="1">
        <v>33920160</v>
      </c>
      <c r="H40" s="1">
        <v>34177869.999999993</v>
      </c>
      <c r="I40" s="1">
        <v>36326350</v>
      </c>
      <c r="J40" s="1">
        <v>32685650</v>
      </c>
      <c r="K40" s="1">
        <v>31302409.999999996</v>
      </c>
      <c r="L40" s="1">
        <v>28647640</v>
      </c>
      <c r="M40" s="1">
        <v>29725339.999999996</v>
      </c>
      <c r="N40" s="1">
        <v>34795630.000000007</v>
      </c>
      <c r="O40" s="11">
        <f t="shared" si="3"/>
        <v>382237990</v>
      </c>
      <c r="P40" s="9">
        <f>+O40/O39-1</f>
        <v>9.744359036803818E-3</v>
      </c>
    </row>
    <row r="41" spans="2:16" x14ac:dyDescent="0.25">
      <c r="B41" s="42">
        <v>2010</v>
      </c>
      <c r="C41" s="10">
        <v>29417899.999999996</v>
      </c>
      <c r="D41" s="1">
        <v>30313320.000000004</v>
      </c>
      <c r="E41" s="1">
        <v>33966090.000000007</v>
      </c>
      <c r="F41" s="1">
        <v>36860770</v>
      </c>
      <c r="G41" s="1">
        <v>36653520.000000007</v>
      </c>
      <c r="H41" s="1">
        <v>37731040</v>
      </c>
      <c r="I41" s="1">
        <v>38067410</v>
      </c>
      <c r="J41" s="1">
        <v>39134189.999999993</v>
      </c>
      <c r="K41" s="1">
        <v>39524580</v>
      </c>
      <c r="L41" s="1">
        <v>38433230</v>
      </c>
      <c r="M41" s="1">
        <v>47392280</v>
      </c>
      <c r="N41" s="1">
        <v>50545640</v>
      </c>
      <c r="O41" s="11">
        <f t="shared" si="3"/>
        <v>458039970</v>
      </c>
      <c r="P41" s="9">
        <f>+O41/O40-1</f>
        <v>0.19831095281764122</v>
      </c>
    </row>
    <row r="42" spans="2:16" x14ac:dyDescent="0.25">
      <c r="B42" s="42">
        <v>2011</v>
      </c>
      <c r="C42" s="10">
        <v>34269450</v>
      </c>
      <c r="D42" s="1">
        <v>37654920</v>
      </c>
      <c r="E42" s="1">
        <v>42597760</v>
      </c>
      <c r="F42" s="1">
        <v>41317119.999999993</v>
      </c>
      <c r="G42" s="1">
        <v>54893090.000000007</v>
      </c>
      <c r="H42" s="1">
        <v>42995100</v>
      </c>
      <c r="I42" s="1">
        <v>42577759.999999993</v>
      </c>
      <c r="J42" s="1">
        <v>46598979.999999993</v>
      </c>
      <c r="K42" s="1">
        <v>43559399.999999993</v>
      </c>
      <c r="L42" s="1">
        <v>42091490</v>
      </c>
      <c r="M42" s="1">
        <v>43502220</v>
      </c>
      <c r="N42" s="1">
        <v>48785950.000000007</v>
      </c>
      <c r="O42" s="11">
        <f t="shared" si="3"/>
        <v>520843240</v>
      </c>
      <c r="P42" s="9">
        <f>+O42/O41-1</f>
        <v>0.1371130777080436</v>
      </c>
    </row>
    <row r="43" spans="2:16" x14ac:dyDescent="0.25">
      <c r="B43" s="42">
        <v>2012</v>
      </c>
      <c r="C43" s="10">
        <v>41060840</v>
      </c>
      <c r="D43" s="1">
        <v>38233830</v>
      </c>
      <c r="E43" s="1">
        <v>42859290</v>
      </c>
      <c r="F43" s="1">
        <v>41417620</v>
      </c>
      <c r="G43" s="1">
        <v>55320130</v>
      </c>
      <c r="H43" s="1">
        <v>43642290</v>
      </c>
      <c r="I43" s="1">
        <v>45297990</v>
      </c>
      <c r="J43" s="1">
        <v>52382080</v>
      </c>
      <c r="K43" s="1">
        <v>52082880</v>
      </c>
      <c r="L43" s="1">
        <v>56789740.000000007</v>
      </c>
      <c r="M43" s="1">
        <v>41929690.000000007</v>
      </c>
      <c r="N43" s="1">
        <v>41747570</v>
      </c>
      <c r="O43" s="11">
        <f t="shared" si="3"/>
        <v>552763950</v>
      </c>
      <c r="P43" s="9">
        <f>+O43/O42-1</f>
        <v>6.1286597479886629E-2</v>
      </c>
    </row>
    <row r="44" spans="2:16" x14ac:dyDescent="0.25">
      <c r="B44" s="42">
        <v>2013</v>
      </c>
      <c r="C44" s="10">
        <v>43292110</v>
      </c>
      <c r="D44" s="1">
        <v>39014700.000000007</v>
      </c>
      <c r="E44" s="1">
        <v>48409689.999999993</v>
      </c>
      <c r="F44" s="1">
        <v>50143909.999999993</v>
      </c>
      <c r="G44" s="1">
        <v>52340520</v>
      </c>
      <c r="H44" s="1">
        <v>51108450.000000007</v>
      </c>
      <c r="I44" s="1">
        <v>50210240</v>
      </c>
      <c r="J44" s="1">
        <v>48651560.000000007</v>
      </c>
      <c r="K44" s="1">
        <v>42618140.000000007</v>
      </c>
      <c r="L44" s="1">
        <v>58113860</v>
      </c>
      <c r="M44" s="1">
        <v>49870159.999999993</v>
      </c>
      <c r="N44" s="1">
        <v>48987020</v>
      </c>
      <c r="O44" s="11">
        <f t="shared" si="3"/>
        <v>582760360</v>
      </c>
      <c r="P44" s="9">
        <f t="shared" ref="P44:P49" si="4">O44/O43-1</f>
        <v>5.4266219785136238E-2</v>
      </c>
    </row>
    <row r="45" spans="2:16" x14ac:dyDescent="0.25">
      <c r="B45" s="42">
        <v>2014</v>
      </c>
      <c r="C45" s="10">
        <v>46356340.000000007</v>
      </c>
      <c r="D45" s="1">
        <v>56060920</v>
      </c>
      <c r="E45" s="1">
        <v>56795010</v>
      </c>
      <c r="F45" s="1">
        <v>55517920.000000007</v>
      </c>
      <c r="G45" s="1">
        <v>57986470</v>
      </c>
      <c r="H45" s="1">
        <v>53380600</v>
      </c>
      <c r="I45" s="1">
        <v>64416260</v>
      </c>
      <c r="J45" s="1">
        <v>57124570.000000007</v>
      </c>
      <c r="K45" s="1">
        <v>55426400</v>
      </c>
      <c r="L45" s="1">
        <v>61561990.000000007</v>
      </c>
      <c r="M45" s="1">
        <v>55948390</v>
      </c>
      <c r="N45" s="1">
        <v>65579790.000000007</v>
      </c>
      <c r="O45" s="11">
        <f t="shared" ref="O45:O50" si="5">SUM(C45:N45)</f>
        <v>686154660</v>
      </c>
      <c r="P45" s="9">
        <f t="shared" si="4"/>
        <v>0.17742164206227073</v>
      </c>
    </row>
    <row r="46" spans="2:16" x14ac:dyDescent="0.25">
      <c r="B46" s="42">
        <v>2015</v>
      </c>
      <c r="C46" s="10">
        <v>48399020.000000007</v>
      </c>
      <c r="D46" s="1">
        <v>45863910</v>
      </c>
      <c r="E46" s="1">
        <v>52868120</v>
      </c>
      <c r="F46" s="1">
        <v>56169960</v>
      </c>
      <c r="G46" s="1">
        <v>58621370</v>
      </c>
      <c r="H46" s="1">
        <v>63660990</v>
      </c>
      <c r="I46" s="1">
        <v>64536310</v>
      </c>
      <c r="J46" s="1">
        <v>59042390</v>
      </c>
      <c r="K46" s="1">
        <v>60140990</v>
      </c>
      <c r="L46" s="1">
        <v>55910080</v>
      </c>
      <c r="M46" s="1">
        <v>45477530</v>
      </c>
      <c r="N46" s="1">
        <v>58830160</v>
      </c>
      <c r="O46" s="11">
        <f t="shared" si="5"/>
        <v>669520830</v>
      </c>
      <c r="P46" s="9">
        <f t="shared" si="4"/>
        <v>-2.4242100170244418E-2</v>
      </c>
    </row>
    <row r="47" spans="2:16" x14ac:dyDescent="0.25">
      <c r="B47" s="42">
        <v>2016</v>
      </c>
      <c r="C47" s="10">
        <v>44762070</v>
      </c>
      <c r="D47" s="1">
        <v>47963979.999999993</v>
      </c>
      <c r="E47" s="1">
        <v>57542600</v>
      </c>
      <c r="F47" s="1">
        <v>57399290</v>
      </c>
      <c r="G47" s="1">
        <v>59595240</v>
      </c>
      <c r="H47" s="1">
        <v>54189070</v>
      </c>
      <c r="I47" s="1">
        <v>59409990</v>
      </c>
      <c r="J47" s="1">
        <v>67271959.999999985</v>
      </c>
      <c r="K47" s="1">
        <v>58356570</v>
      </c>
      <c r="L47" s="1">
        <v>57073890</v>
      </c>
      <c r="M47" s="1">
        <v>47553080</v>
      </c>
      <c r="N47" s="1">
        <v>58313340</v>
      </c>
      <c r="O47" s="11">
        <f t="shared" si="5"/>
        <v>669431080</v>
      </c>
      <c r="P47" s="9">
        <f t="shared" si="4"/>
        <v>-1.3405109442221619E-4</v>
      </c>
    </row>
    <row r="48" spans="2:16" x14ac:dyDescent="0.25">
      <c r="B48" s="42">
        <v>2017</v>
      </c>
      <c r="C48" s="10">
        <v>47290530.000000007</v>
      </c>
      <c r="D48" s="1">
        <v>51728909.999999993</v>
      </c>
      <c r="E48" s="1">
        <v>61523470</v>
      </c>
      <c r="F48" s="1">
        <v>61994010</v>
      </c>
      <c r="G48" s="1">
        <v>66464590</v>
      </c>
      <c r="H48" s="1">
        <v>71669990</v>
      </c>
      <c r="I48" s="1">
        <v>73382380</v>
      </c>
      <c r="J48" s="1">
        <v>74312910</v>
      </c>
      <c r="K48" s="1">
        <v>57026990</v>
      </c>
      <c r="L48" s="1">
        <v>76021989.999999985</v>
      </c>
      <c r="M48" s="1">
        <v>81251200</v>
      </c>
      <c r="N48" s="1">
        <v>81729130</v>
      </c>
      <c r="O48" s="11">
        <f t="shared" si="5"/>
        <v>804396100</v>
      </c>
      <c r="P48" s="9">
        <f t="shared" si="4"/>
        <v>0.20161152362391066</v>
      </c>
    </row>
    <row r="49" spans="2:18" x14ac:dyDescent="0.25">
      <c r="B49" s="42">
        <v>2018</v>
      </c>
      <c r="C49" s="10">
        <v>65939540</v>
      </c>
      <c r="D49" s="1">
        <v>75013110</v>
      </c>
      <c r="E49" s="1">
        <v>70639780</v>
      </c>
      <c r="F49" s="1">
        <v>77504900</v>
      </c>
      <c r="G49" s="1">
        <v>84201640</v>
      </c>
      <c r="H49" s="1">
        <v>72109470</v>
      </c>
      <c r="I49" s="1">
        <v>76676720</v>
      </c>
      <c r="J49" s="1">
        <v>75857920</v>
      </c>
      <c r="K49" s="1">
        <v>58599370</v>
      </c>
      <c r="L49" s="1">
        <v>75296330</v>
      </c>
      <c r="M49" s="1">
        <v>68325460</v>
      </c>
      <c r="N49" s="1">
        <v>75775230</v>
      </c>
      <c r="O49" s="11">
        <f t="shared" si="5"/>
        <v>875939470</v>
      </c>
      <c r="P49" s="9">
        <f t="shared" si="4"/>
        <v>8.8940473480664473E-2</v>
      </c>
    </row>
    <row r="50" spans="2:18" x14ac:dyDescent="0.25">
      <c r="B50" s="42">
        <v>2019</v>
      </c>
      <c r="C50" s="10">
        <v>57402210</v>
      </c>
      <c r="D50" s="1">
        <v>59300690</v>
      </c>
      <c r="E50" s="1">
        <v>68197820</v>
      </c>
      <c r="F50" s="1">
        <v>70398940</v>
      </c>
      <c r="G50" s="1">
        <v>74018460</v>
      </c>
      <c r="H50" s="1">
        <v>64367450</v>
      </c>
      <c r="I50" s="1">
        <v>85706290</v>
      </c>
      <c r="J50" s="1">
        <v>78036620</v>
      </c>
      <c r="K50" s="1">
        <v>71782500</v>
      </c>
      <c r="L50" s="1">
        <v>73168310</v>
      </c>
      <c r="M50" s="1">
        <v>73770340</v>
      </c>
      <c r="N50" s="1">
        <v>87419770</v>
      </c>
      <c r="O50" s="11">
        <f t="shared" si="5"/>
        <v>863569400</v>
      </c>
      <c r="P50" s="9">
        <f>O50/O49-1</f>
        <v>-1.4122060283457749E-2</v>
      </c>
    </row>
    <row r="51" spans="2:18" x14ac:dyDescent="0.25">
      <c r="B51" s="42" t="s">
        <v>19</v>
      </c>
      <c r="C51" s="10">
        <v>78125300</v>
      </c>
      <c r="D51" s="1">
        <v>75439850</v>
      </c>
      <c r="E51" s="1">
        <v>97902400</v>
      </c>
      <c r="F51" s="1">
        <v>88551490</v>
      </c>
      <c r="G51" s="1">
        <v>80143710</v>
      </c>
      <c r="H51" s="1">
        <v>90189930</v>
      </c>
      <c r="I51" s="1">
        <v>109869200</v>
      </c>
      <c r="J51" s="1">
        <v>98705290</v>
      </c>
      <c r="K51" s="1">
        <v>83830420</v>
      </c>
      <c r="L51" s="1">
        <v>85905680</v>
      </c>
      <c r="M51" s="1">
        <v>86432210</v>
      </c>
      <c r="N51" s="1">
        <v>108771570</v>
      </c>
      <c r="O51" s="11">
        <f>SUM(C51:N51)</f>
        <v>1083867050</v>
      </c>
      <c r="P51" s="9">
        <f>O51/O50-1</f>
        <v>0.25510126922051657</v>
      </c>
    </row>
    <row r="52" spans="2:18" x14ac:dyDescent="0.25">
      <c r="B52" s="42" t="s">
        <v>20</v>
      </c>
      <c r="C52" s="10">
        <v>78238420</v>
      </c>
      <c r="D52" s="1">
        <v>79080217</v>
      </c>
      <c r="E52" s="1">
        <v>99076519.909999996</v>
      </c>
      <c r="F52" s="1">
        <v>82838847.879999995</v>
      </c>
      <c r="G52" s="1">
        <v>101681486.22</v>
      </c>
      <c r="H52" s="1">
        <v>105161090.87</v>
      </c>
      <c r="I52" s="1">
        <v>84480668.069999993</v>
      </c>
      <c r="J52" s="1">
        <v>94911931.390000001</v>
      </c>
      <c r="K52" s="1">
        <v>95980565.349999994</v>
      </c>
      <c r="L52" s="1">
        <v>98528478.75</v>
      </c>
      <c r="M52" s="1">
        <v>100328340.78</v>
      </c>
      <c r="N52" s="1">
        <v>101124435.45</v>
      </c>
      <c r="O52" s="11">
        <f>SUM(C52:N52)</f>
        <v>1121431001.6700001</v>
      </c>
      <c r="P52" s="9">
        <f>O52/O51-1</f>
        <v>3.4657342586436268E-2</v>
      </c>
    </row>
    <row r="53" spans="2:18" x14ac:dyDescent="0.25">
      <c r="B53" s="51">
        <v>2022</v>
      </c>
      <c r="C53" s="10">
        <v>65962975.909999996</v>
      </c>
      <c r="D53" s="1">
        <v>76384676.879999995</v>
      </c>
      <c r="E53" s="1">
        <v>86786083.75999999</v>
      </c>
      <c r="F53" s="1">
        <v>76609970.030000001</v>
      </c>
      <c r="G53" s="1">
        <v>93356557.629999995</v>
      </c>
      <c r="H53" s="1">
        <v>100699245.34999999</v>
      </c>
      <c r="I53" s="1">
        <v>85005457.480000004</v>
      </c>
      <c r="J53" s="1">
        <v>97253370.620000005</v>
      </c>
      <c r="K53" s="1">
        <v>92297157.579999998</v>
      </c>
      <c r="L53" s="1">
        <v>96009732.050000012</v>
      </c>
      <c r="M53" s="1">
        <v>90810792.469999999</v>
      </c>
      <c r="N53" s="1">
        <v>97839332.210000008</v>
      </c>
      <c r="O53" s="11">
        <f>SUM(C53:N53)</f>
        <v>1059015351.97</v>
      </c>
      <c r="P53" s="9">
        <f>O53/O51-1</f>
        <v>-2.2928732845970301E-2</v>
      </c>
    </row>
    <row r="54" spans="2:18" x14ac:dyDescent="0.25">
      <c r="B54" s="51">
        <v>2023</v>
      </c>
      <c r="C54" s="10">
        <v>70848067.430000007</v>
      </c>
      <c r="D54" s="1">
        <v>75962488.260000005</v>
      </c>
      <c r="E54" s="1">
        <v>98325759.479999989</v>
      </c>
      <c r="F54" s="1">
        <v>88650933.75</v>
      </c>
      <c r="G54" s="1">
        <v>115945947.14</v>
      </c>
      <c r="H54" s="1">
        <v>101045339.36</v>
      </c>
      <c r="I54" s="1">
        <v>107674615.91</v>
      </c>
      <c r="J54" s="56">
        <v>104408321.95</v>
      </c>
      <c r="K54" s="1">
        <v>114387985.3</v>
      </c>
      <c r="L54" s="1">
        <v>119348148.59999999</v>
      </c>
      <c r="M54" s="1">
        <v>114135023.38</v>
      </c>
      <c r="N54" s="1">
        <v>119258546.56999999</v>
      </c>
      <c r="O54" s="11">
        <f>SUM(C54:N54)</f>
        <v>1229991177.1299999</v>
      </c>
      <c r="P54" s="9">
        <f>O54/O52-1</f>
        <v>9.6805042216895565E-2</v>
      </c>
    </row>
    <row r="55" spans="2:18" ht="15.75" thickBot="1" x14ac:dyDescent="0.3">
      <c r="B55" s="52">
        <v>2024</v>
      </c>
      <c r="C55" s="17">
        <v>91846779.560000002</v>
      </c>
      <c r="D55" s="18">
        <v>102882539</v>
      </c>
      <c r="E55" s="18">
        <v>114067279.65000001</v>
      </c>
      <c r="F55" s="18">
        <v>139265572.13</v>
      </c>
      <c r="G55" s="18">
        <v>127857416.51000001</v>
      </c>
      <c r="H55" s="18">
        <v>107616769.69</v>
      </c>
      <c r="I55" s="18">
        <v>145792928.61000001</v>
      </c>
      <c r="J55" s="53">
        <v>129904442.40000001</v>
      </c>
      <c r="K55" s="18">
        <v>135760705.75</v>
      </c>
      <c r="L55" s="18">
        <v>110046402.12</v>
      </c>
      <c r="M55" s="18"/>
      <c r="N55" s="18"/>
      <c r="O55" s="19"/>
      <c r="P55" s="20"/>
    </row>
    <row r="56" spans="2:18" ht="15.75" thickBot="1" x14ac:dyDescent="0.3">
      <c r="B56" s="43" t="s">
        <v>24</v>
      </c>
      <c r="C56" s="38"/>
    </row>
    <row r="57" spans="2:18" ht="15.75" thickBot="1" x14ac:dyDescent="0.3">
      <c r="G57" s="71" t="s">
        <v>25</v>
      </c>
      <c r="H57" s="72"/>
      <c r="I57" s="73"/>
    </row>
    <row r="58" spans="2:18" ht="15.75" thickBot="1" x14ac:dyDescent="0.3">
      <c r="B58" s="40" t="s">
        <v>23</v>
      </c>
    </row>
    <row r="59" spans="2:18" ht="15.75" thickBot="1" x14ac:dyDescent="0.3">
      <c r="B59" s="41" t="s">
        <v>3</v>
      </c>
      <c r="C59" s="12" t="s">
        <v>4</v>
      </c>
      <c r="D59" s="12" t="s">
        <v>5</v>
      </c>
      <c r="E59" s="12" t="s">
        <v>6</v>
      </c>
      <c r="F59" s="12" t="s">
        <v>7</v>
      </c>
      <c r="G59" s="12" t="s">
        <v>8</v>
      </c>
      <c r="H59" s="12" t="s">
        <v>9</v>
      </c>
      <c r="I59" s="12" t="s">
        <v>10</v>
      </c>
      <c r="J59" s="12" t="s">
        <v>11</v>
      </c>
      <c r="K59" s="12" t="s">
        <v>12</v>
      </c>
      <c r="L59" s="12" t="s">
        <v>13</v>
      </c>
      <c r="M59" s="12" t="s">
        <v>14</v>
      </c>
      <c r="N59" s="12" t="s">
        <v>15</v>
      </c>
      <c r="O59" s="5" t="s">
        <v>26</v>
      </c>
      <c r="P59" s="54" t="s">
        <v>17</v>
      </c>
      <c r="Q59" s="5" t="s">
        <v>27</v>
      </c>
      <c r="R59" s="54" t="s">
        <v>17</v>
      </c>
    </row>
    <row r="60" spans="2:18" x14ac:dyDescent="0.25">
      <c r="B60" s="44">
        <v>2007</v>
      </c>
      <c r="C60" s="13">
        <v>63.644324609673873</v>
      </c>
      <c r="D60" s="14">
        <v>64.750299182918127</v>
      </c>
      <c r="E60" s="14">
        <v>63.758034289289441</v>
      </c>
      <c r="F60" s="14">
        <v>62.748040508236386</v>
      </c>
      <c r="G60" s="14">
        <v>64.072551036896286</v>
      </c>
      <c r="H60" s="14">
        <v>67.83827768862632</v>
      </c>
      <c r="I60" s="14">
        <v>67.188388734831662</v>
      </c>
      <c r="J60" s="14">
        <v>71.074386861867154</v>
      </c>
      <c r="K60" s="14">
        <v>76.466048472468415</v>
      </c>
      <c r="L60" s="14">
        <v>73.982618976615058</v>
      </c>
      <c r="M60" s="14">
        <v>88.348910571491459</v>
      </c>
      <c r="N60" s="14">
        <v>89.756969171874957</v>
      </c>
      <c r="O60" s="8">
        <f t="shared" ref="O60:O65" si="6">AVERAGE(C60:N60)</f>
        <v>71.135737508732433</v>
      </c>
      <c r="P60" s="9"/>
      <c r="Q60" s="8">
        <f t="shared" ref="Q60:Q75" si="7">SUM(C38:N38)/SUM(C16:N16)</f>
        <v>71.318474502146842</v>
      </c>
      <c r="R60" s="9"/>
    </row>
    <row r="61" spans="2:18" x14ac:dyDescent="0.25">
      <c r="B61" s="44">
        <v>2008</v>
      </c>
      <c r="C61" s="15">
        <v>85.464835335589996</v>
      </c>
      <c r="D61" s="16">
        <v>98.145887462428036</v>
      </c>
      <c r="E61" s="16">
        <v>98.744863761267624</v>
      </c>
      <c r="F61" s="16">
        <v>96.821017372295287</v>
      </c>
      <c r="G61" s="16">
        <v>96.797499079663709</v>
      </c>
      <c r="H61" s="16">
        <v>97.412161514366147</v>
      </c>
      <c r="I61" s="16">
        <v>96.241565641011306</v>
      </c>
      <c r="J61" s="16">
        <v>95.444650915848143</v>
      </c>
      <c r="K61" s="16">
        <v>92.399321474684996</v>
      </c>
      <c r="L61" s="16">
        <v>94.301578781765357</v>
      </c>
      <c r="M61" s="16">
        <v>92.632896297315526</v>
      </c>
      <c r="N61" s="16">
        <v>85.045108298171584</v>
      </c>
      <c r="O61" s="11">
        <f t="shared" si="6"/>
        <v>94.120948827867309</v>
      </c>
      <c r="P61" s="9">
        <f>+O61/O60-1</f>
        <v>0.32311763572161278</v>
      </c>
      <c r="Q61" s="11">
        <f t="shared" si="7"/>
        <v>93.835248979937859</v>
      </c>
      <c r="R61" s="9">
        <f>+Q61/Q60-1</f>
        <v>0.31572148219621843</v>
      </c>
    </row>
    <row r="62" spans="2:18" x14ac:dyDescent="0.25">
      <c r="B62" s="44">
        <v>2009</v>
      </c>
      <c r="C62" s="15">
        <v>92.232886263894017</v>
      </c>
      <c r="D62" s="16">
        <v>89.439583506206546</v>
      </c>
      <c r="E62" s="16">
        <v>92.030423940149632</v>
      </c>
      <c r="F62" s="16">
        <v>89.761542461479522</v>
      </c>
      <c r="G62" s="16">
        <v>87.682977898410243</v>
      </c>
      <c r="H62" s="16">
        <v>88.166143432399579</v>
      </c>
      <c r="I62" s="16">
        <v>85.887032899481028</v>
      </c>
      <c r="J62" s="16">
        <v>83.169804503319341</v>
      </c>
      <c r="K62" s="16">
        <v>76.679682428476582</v>
      </c>
      <c r="L62" s="16">
        <v>85.978085036780044</v>
      </c>
      <c r="M62" s="16">
        <v>65.918322090202281</v>
      </c>
      <c r="N62" s="16">
        <v>83.010189110462761</v>
      </c>
      <c r="O62" s="11">
        <f t="shared" si="6"/>
        <v>84.9963894642718</v>
      </c>
      <c r="P62" s="9">
        <f>+O62/O61-1</f>
        <v>-9.6945042280469518E-2</v>
      </c>
      <c r="Q62" s="11">
        <f t="shared" si="7"/>
        <v>84.369599679330264</v>
      </c>
      <c r="R62" s="9">
        <f>+Q62/Q61-1</f>
        <v>-0.10087519779087883</v>
      </c>
    </row>
    <row r="63" spans="2:18" x14ac:dyDescent="0.25">
      <c r="B63" s="44">
        <v>2010</v>
      </c>
      <c r="C63" s="15">
        <v>88.873414318039679</v>
      </c>
      <c r="D63" s="16">
        <v>90.110403624235303</v>
      </c>
      <c r="E63" s="16">
        <v>90.049629765133517</v>
      </c>
      <c r="F63" s="16">
        <v>91.223497850625265</v>
      </c>
      <c r="G63" s="16">
        <v>90.336789544120307</v>
      </c>
      <c r="H63" s="16">
        <v>91.031135022980322</v>
      </c>
      <c r="I63" s="16">
        <v>95.07083971219572</v>
      </c>
      <c r="J63" s="16">
        <v>96.935429536751244</v>
      </c>
      <c r="K63" s="16">
        <v>100.84627572851205</v>
      </c>
      <c r="L63" s="16">
        <v>107.30443644079627</v>
      </c>
      <c r="M63" s="16">
        <v>104.93259086229229</v>
      </c>
      <c r="N63" s="16">
        <v>105.87271410152445</v>
      </c>
      <c r="O63" s="11">
        <f t="shared" si="6"/>
        <v>96.048929708933883</v>
      </c>
      <c r="P63" s="9">
        <f>+O63/O62-1</f>
        <v>0.13003540873119102</v>
      </c>
      <c r="Q63" s="11">
        <f t="shared" si="7"/>
        <v>96.385009529130969</v>
      </c>
      <c r="R63" s="9">
        <f>+Q63/Q62-1</f>
        <v>0.14241397251460897</v>
      </c>
    </row>
    <row r="64" spans="2:18" x14ac:dyDescent="0.25">
      <c r="B64" s="44">
        <v>2011</v>
      </c>
      <c r="C64" s="15">
        <v>114.27759196209138</v>
      </c>
      <c r="D64" s="16">
        <v>112.70924813447914</v>
      </c>
      <c r="E64" s="16">
        <v>116.07493494284508</v>
      </c>
      <c r="F64" s="16">
        <v>116.92906789829969</v>
      </c>
      <c r="G64" s="16">
        <v>112.29268753705206</v>
      </c>
      <c r="H64" s="16">
        <v>113.97159398161402</v>
      </c>
      <c r="I64" s="16">
        <v>118.38764121485788</v>
      </c>
      <c r="J64" s="16">
        <v>113.32133624830074</v>
      </c>
      <c r="K64" s="16">
        <v>114.08516826550046</v>
      </c>
      <c r="L64" s="16">
        <v>110.83599852129106</v>
      </c>
      <c r="M64" s="16">
        <v>113.0299734216436</v>
      </c>
      <c r="N64" s="16">
        <v>105.72931183575476</v>
      </c>
      <c r="O64" s="11">
        <f t="shared" si="6"/>
        <v>113.47037949697749</v>
      </c>
      <c r="P64" s="9">
        <f>+O64/O63-1</f>
        <v>0.18138098821962378</v>
      </c>
      <c r="Q64" s="11">
        <f t="shared" si="7"/>
        <v>113.24842421529522</v>
      </c>
      <c r="R64" s="9">
        <f>+Q64/Q63-1</f>
        <v>0.17495889421546962</v>
      </c>
    </row>
    <row r="65" spans="2:18" x14ac:dyDescent="0.25">
      <c r="B65" s="42">
        <v>2012</v>
      </c>
      <c r="C65" s="15">
        <v>116.04698580197284</v>
      </c>
      <c r="D65" s="16">
        <v>118.39869527364947</v>
      </c>
      <c r="E65" s="16">
        <v>117.45307314370167</v>
      </c>
      <c r="F65" s="16">
        <v>120.56727162680357</v>
      </c>
      <c r="G65" s="16">
        <v>111.09177697466475</v>
      </c>
      <c r="H65" s="16">
        <v>116.89987825800463</v>
      </c>
      <c r="I65" s="16">
        <v>114.43534577112951</v>
      </c>
      <c r="J65" s="16">
        <v>107.36591747922543</v>
      </c>
      <c r="K65" s="16">
        <v>105.69309283504583</v>
      </c>
      <c r="L65" s="16">
        <v>101.26574739510104</v>
      </c>
      <c r="M65" s="16">
        <v>95.047626171952942</v>
      </c>
      <c r="N65" s="16">
        <v>100.87290465418913</v>
      </c>
      <c r="O65" s="11">
        <f t="shared" si="6"/>
        <v>110.42819294878673</v>
      </c>
      <c r="P65" s="9">
        <f>+O65/O64-1</f>
        <v>-2.6810402518057996E-2</v>
      </c>
      <c r="Q65" s="11">
        <f t="shared" si="7"/>
        <v>109.48456161357635</v>
      </c>
      <c r="R65" s="9">
        <f>+Q65/Q64-1</f>
        <v>-3.3235452305839019E-2</v>
      </c>
    </row>
    <row r="66" spans="2:18" x14ac:dyDescent="0.25">
      <c r="B66" s="42">
        <v>2013</v>
      </c>
      <c r="C66" s="15">
        <v>115.40245076308784</v>
      </c>
      <c r="D66" s="16">
        <v>113.00515561203302</v>
      </c>
      <c r="E66" s="16">
        <v>110.38922244033664</v>
      </c>
      <c r="F66" s="16">
        <v>115.94111316616547</v>
      </c>
      <c r="G66" s="16">
        <v>112.78114174968354</v>
      </c>
      <c r="H66" s="16">
        <v>118.1501849750296</v>
      </c>
      <c r="I66" s="16">
        <v>118.27039989172221</v>
      </c>
      <c r="J66" s="16">
        <v>119.58711445299745</v>
      </c>
      <c r="K66" s="16">
        <v>119.77978893441646</v>
      </c>
      <c r="L66" s="16">
        <v>122.46827979827184</v>
      </c>
      <c r="M66" s="16">
        <v>130.65214440560288</v>
      </c>
      <c r="N66" s="16">
        <v>120.4429551128096</v>
      </c>
      <c r="O66" s="11">
        <f t="shared" ref="O66:O71" si="8">AVERAGE(C66:N66)</f>
        <v>118.07249594184638</v>
      </c>
      <c r="P66" s="9">
        <f t="shared" ref="P66:R71" si="9">O66/O65-1</f>
        <v>6.9224197090727024E-2</v>
      </c>
      <c r="Q66" s="11">
        <f t="shared" si="7"/>
        <v>118.0107275484031</v>
      </c>
      <c r="R66" s="9">
        <f t="shared" si="9"/>
        <v>7.7875508739941646E-2</v>
      </c>
    </row>
    <row r="67" spans="2:18" x14ac:dyDescent="0.25">
      <c r="B67" s="42">
        <v>2014</v>
      </c>
      <c r="C67" s="15">
        <v>132.74317708195377</v>
      </c>
      <c r="D67" s="16">
        <v>128.66598218833926</v>
      </c>
      <c r="E67" s="16">
        <v>130.15767604501505</v>
      </c>
      <c r="F67" s="16">
        <v>133.22825696738857</v>
      </c>
      <c r="G67" s="16">
        <v>132.23528266710196</v>
      </c>
      <c r="H67" s="16">
        <v>133.7633793512108</v>
      </c>
      <c r="I67" s="16">
        <v>130.82489152043212</v>
      </c>
      <c r="J67" s="16">
        <v>132.48296986728994</v>
      </c>
      <c r="K67" s="16">
        <v>138.79075427770846</v>
      </c>
      <c r="L67" s="16">
        <v>132.14901788719527</v>
      </c>
      <c r="M67" s="16">
        <v>132.7343941556278</v>
      </c>
      <c r="N67" s="16">
        <v>129.69873387484873</v>
      </c>
      <c r="O67" s="11">
        <f t="shared" si="8"/>
        <v>132.28954299034265</v>
      </c>
      <c r="P67" s="9">
        <f t="shared" si="9"/>
        <v>0.12040947330781004</v>
      </c>
      <c r="Q67" s="11">
        <f t="shared" si="7"/>
        <v>132.16923822487087</v>
      </c>
      <c r="R67" s="9">
        <f t="shared" si="9"/>
        <v>0.11997647138189649</v>
      </c>
    </row>
    <row r="68" spans="2:18" x14ac:dyDescent="0.25">
      <c r="B68" s="42">
        <v>2015</v>
      </c>
      <c r="C68" s="15">
        <v>139.42035332943991</v>
      </c>
      <c r="D68" s="16">
        <v>139.97455890866996</v>
      </c>
      <c r="E68" s="16">
        <v>137.15269391530413</v>
      </c>
      <c r="F68" s="16">
        <v>131.44349727471592</v>
      </c>
      <c r="G68" s="16">
        <v>138.55109478096227</v>
      </c>
      <c r="H68" s="16">
        <v>128.86019705830469</v>
      </c>
      <c r="I68" s="16">
        <v>133.11113187438986</v>
      </c>
      <c r="J68" s="16">
        <v>136.68276034847321</v>
      </c>
      <c r="K68" s="16">
        <v>126.78371515916375</v>
      </c>
      <c r="L68" s="16">
        <v>131.79507415731186</v>
      </c>
      <c r="M68" s="16">
        <v>140.95202644264779</v>
      </c>
      <c r="N68" s="16">
        <v>124.06941338968315</v>
      </c>
      <c r="O68" s="11">
        <f t="shared" si="8"/>
        <v>134.06637638658887</v>
      </c>
      <c r="P68" s="9">
        <f t="shared" si="9"/>
        <v>1.3431397191960404E-2</v>
      </c>
      <c r="Q68" s="11">
        <f t="shared" si="7"/>
        <v>133.45227125360375</v>
      </c>
      <c r="R68" s="9">
        <f t="shared" si="9"/>
        <v>9.7075011248075604E-3</v>
      </c>
    </row>
    <row r="69" spans="2:18" x14ac:dyDescent="0.25">
      <c r="B69" s="42" t="s">
        <v>28</v>
      </c>
      <c r="C69" s="15">
        <v>134.50090707291514</v>
      </c>
      <c r="D69" s="16">
        <v>141.75350614280225</v>
      </c>
      <c r="E69" s="16">
        <v>125.17681731764988</v>
      </c>
      <c r="F69" s="16">
        <v>135.33883285789281</v>
      </c>
      <c r="G69" s="16">
        <v>136.64076246132598</v>
      </c>
      <c r="H69" s="16">
        <v>135.33985246878714</v>
      </c>
      <c r="I69" s="16">
        <v>147.97467567798802</v>
      </c>
      <c r="J69" s="16">
        <v>127.88999537560053</v>
      </c>
      <c r="K69" s="16">
        <v>129.62974892378327</v>
      </c>
      <c r="L69" s="16">
        <v>131.9717835024085</v>
      </c>
      <c r="M69" s="16">
        <v>144.10441271861049</v>
      </c>
      <c r="N69" s="16">
        <v>132.682858235997</v>
      </c>
      <c r="O69" s="11">
        <f t="shared" si="8"/>
        <v>135.25034606298007</v>
      </c>
      <c r="P69" s="9">
        <f t="shared" si="9"/>
        <v>8.8312200888993608E-3</v>
      </c>
      <c r="Q69" s="11">
        <f t="shared" si="7"/>
        <v>134.66342027424918</v>
      </c>
      <c r="R69" s="9">
        <f t="shared" si="9"/>
        <v>9.0755219770208839E-3</v>
      </c>
    </row>
    <row r="70" spans="2:18" x14ac:dyDescent="0.25">
      <c r="B70" s="42" t="s">
        <v>29</v>
      </c>
      <c r="C70" s="15">
        <v>141.06019763717126</v>
      </c>
      <c r="D70" s="16">
        <v>146.33054909057734</v>
      </c>
      <c r="E70" s="16">
        <v>142.5321049822262</v>
      </c>
      <c r="F70" s="16">
        <v>145.28874815767199</v>
      </c>
      <c r="G70" s="16">
        <v>143.58574962971326</v>
      </c>
      <c r="H70" s="16">
        <v>146.68962286925719</v>
      </c>
      <c r="I70" s="16">
        <v>149.5992864969291</v>
      </c>
      <c r="J70" s="16">
        <v>144.52117300078365</v>
      </c>
      <c r="K70" s="16">
        <v>157.90861252392429</v>
      </c>
      <c r="L70" s="16">
        <v>139.48617880808672</v>
      </c>
      <c r="M70" s="16">
        <v>169.25951047331134</v>
      </c>
      <c r="N70" s="16">
        <v>148.50338951283811</v>
      </c>
      <c r="O70" s="11">
        <f t="shared" si="8"/>
        <v>147.89709359854089</v>
      </c>
      <c r="P70" s="9">
        <f t="shared" si="9"/>
        <v>9.3506212026043922E-2</v>
      </c>
      <c r="Q70" s="11">
        <f t="shared" si="7"/>
        <v>147.87113441697798</v>
      </c>
      <c r="R70" s="9">
        <f t="shared" si="9"/>
        <v>9.8079449607254787E-2</v>
      </c>
    </row>
    <row r="71" spans="2:18" x14ac:dyDescent="0.25">
      <c r="B71" s="42" t="s">
        <v>30</v>
      </c>
      <c r="C71" s="15">
        <v>118.30295257990237</v>
      </c>
      <c r="D71" s="16">
        <v>151.51782204736307</v>
      </c>
      <c r="E71" s="16">
        <v>157.41465676745855</v>
      </c>
      <c r="F71" s="16">
        <v>156.74124847088356</v>
      </c>
      <c r="G71" s="16">
        <v>158.17950582077972</v>
      </c>
      <c r="H71" s="16">
        <v>157.03666862562875</v>
      </c>
      <c r="I71" s="16">
        <v>154.67414061707294</v>
      </c>
      <c r="J71" s="16">
        <v>156.52718836879899</v>
      </c>
      <c r="K71" s="16">
        <v>148.84046695769609</v>
      </c>
      <c r="L71" s="16">
        <v>165.3763824865562</v>
      </c>
      <c r="M71" s="16">
        <v>156.0593503475138</v>
      </c>
      <c r="N71" s="16">
        <v>160.07515006405626</v>
      </c>
      <c r="O71" s="11">
        <f t="shared" si="8"/>
        <v>153.39546109614255</v>
      </c>
      <c r="P71" s="9">
        <f t="shared" si="9"/>
        <v>3.7176981398476361E-2</v>
      </c>
      <c r="Q71" s="11">
        <f t="shared" si="7"/>
        <v>152.92909563388213</v>
      </c>
      <c r="R71" s="9">
        <f t="shared" si="9"/>
        <v>3.4205196550675998E-2</v>
      </c>
    </row>
    <row r="72" spans="2:18" x14ac:dyDescent="0.25">
      <c r="B72" s="42" t="s">
        <v>18</v>
      </c>
      <c r="C72" s="15">
        <v>159.48482827007021</v>
      </c>
      <c r="D72" s="16">
        <v>164.79247741375863</v>
      </c>
      <c r="E72" s="16">
        <v>159.29096716835815</v>
      </c>
      <c r="F72" s="16">
        <v>165.6045273760285</v>
      </c>
      <c r="G72" s="16">
        <v>163.55950180710272</v>
      </c>
      <c r="H72" s="16">
        <v>171.45538572503983</v>
      </c>
      <c r="I72" s="16">
        <v>175.26965517193426</v>
      </c>
      <c r="J72" s="16">
        <v>178.63575386488807</v>
      </c>
      <c r="K72" s="16">
        <v>177.91456690341187</v>
      </c>
      <c r="L72" s="16">
        <v>182.75952170501162</v>
      </c>
      <c r="M72" s="16">
        <v>181.4205282394494</v>
      </c>
      <c r="N72" s="16">
        <v>175.38894939174864</v>
      </c>
      <c r="O72" s="11">
        <f>AVERAGE(C72:N72)</f>
        <v>171.29805525306685</v>
      </c>
      <c r="P72" s="9">
        <f>O72/O71-1</f>
        <v>0.11670876066993685</v>
      </c>
      <c r="Q72" s="11">
        <f t="shared" si="7"/>
        <v>171.48948282034891</v>
      </c>
      <c r="R72" s="9">
        <f>Q72/Q71-1</f>
        <v>0.12136596446565684</v>
      </c>
    </row>
    <row r="73" spans="2:18" x14ac:dyDescent="0.25">
      <c r="B73" s="42" t="s">
        <v>19</v>
      </c>
      <c r="C73" s="15">
        <v>180.78035353536288</v>
      </c>
      <c r="D73" s="16">
        <v>183.06835648672973</v>
      </c>
      <c r="E73" s="16">
        <v>187.18388518945801</v>
      </c>
      <c r="F73" s="16">
        <v>203.78271425585339</v>
      </c>
      <c r="G73" s="16">
        <v>199.15943895998558</v>
      </c>
      <c r="H73" s="16">
        <v>192.86148501619704</v>
      </c>
      <c r="I73" s="16">
        <v>189.31739648448459</v>
      </c>
      <c r="J73" s="16">
        <v>197.46195565162145</v>
      </c>
      <c r="K73" s="16">
        <v>203.15533577073279</v>
      </c>
      <c r="L73" s="16">
        <v>203.11624023076072</v>
      </c>
      <c r="M73" s="16">
        <v>194.33483582420169</v>
      </c>
      <c r="N73" s="16">
        <v>194.16685973884478</v>
      </c>
      <c r="O73" s="11">
        <f>AVERAGE(C73:N73)</f>
        <v>194.03240476201938</v>
      </c>
      <c r="P73" s="9">
        <f>O73/O72-1</f>
        <v>0.13271808296577547</v>
      </c>
      <c r="Q73" s="11">
        <f t="shared" si="7"/>
        <v>193.80347417029682</v>
      </c>
      <c r="R73" s="9">
        <f>Q73/Q72-1</f>
        <v>0.13011871622077176</v>
      </c>
    </row>
    <row r="74" spans="2:18" x14ac:dyDescent="0.25">
      <c r="B74" s="42" t="s">
        <v>20</v>
      </c>
      <c r="C74" s="15">
        <v>189.95647956724787</v>
      </c>
      <c r="D74" s="16">
        <v>188.857966971058</v>
      </c>
      <c r="E74" s="16">
        <v>169.37620544174877</v>
      </c>
      <c r="F74" s="16">
        <v>200.94197074662404</v>
      </c>
      <c r="G74" s="16">
        <v>213.14920670789698</v>
      </c>
      <c r="H74" s="16">
        <v>205.55109418270638</v>
      </c>
      <c r="I74" s="16">
        <v>197.07350048617141</v>
      </c>
      <c r="J74" s="16">
        <v>204.99459433062711</v>
      </c>
      <c r="K74" s="16">
        <v>201.85020416129893</v>
      </c>
      <c r="L74" s="16">
        <v>205.14303539468449</v>
      </c>
      <c r="M74" s="16">
        <v>197.40278874368764</v>
      </c>
      <c r="N74" s="16">
        <v>198.59587065180875</v>
      </c>
      <c r="O74" s="11">
        <f>AVERAGE(C74:N74)</f>
        <v>197.74107644879669</v>
      </c>
      <c r="P74" s="9">
        <f>O74/O73-1</f>
        <v>1.9113671715433211E-2</v>
      </c>
      <c r="Q74" s="11">
        <f t="shared" si="7"/>
        <v>197.38767219433328</v>
      </c>
      <c r="R74" s="9">
        <f>Q74/Q73-1</f>
        <v>1.849398231575039E-2</v>
      </c>
    </row>
    <row r="75" spans="2:18" x14ac:dyDescent="0.25">
      <c r="B75" s="51">
        <v>2022</v>
      </c>
      <c r="C75" s="15">
        <v>204.32507144782284</v>
      </c>
      <c r="D75" s="16">
        <v>228.23778375139702</v>
      </c>
      <c r="E75" s="16">
        <v>224.2046601694241</v>
      </c>
      <c r="F75" s="16">
        <v>238.05766382839013</v>
      </c>
      <c r="G75" s="16">
        <v>229.75365845002898</v>
      </c>
      <c r="H75" s="16">
        <v>237.57595344816474</v>
      </c>
      <c r="I75" s="16">
        <v>239.52245298525423</v>
      </c>
      <c r="J75" s="16">
        <v>247.9027911637813</v>
      </c>
      <c r="K75" s="16">
        <v>249.29781226194601</v>
      </c>
      <c r="L75" s="16">
        <v>245.03161863551182</v>
      </c>
      <c r="M75" s="16">
        <v>249.76835217530908</v>
      </c>
      <c r="N75" s="16">
        <v>240.04477123152716</v>
      </c>
      <c r="O75" s="11">
        <f>AVERAGE(C75:N75)</f>
        <v>236.14354912904642</v>
      </c>
      <c r="P75" s="9">
        <f>O75/O74-1</f>
        <v>0.19420584417721476</v>
      </c>
      <c r="Q75" s="11">
        <f t="shared" si="7"/>
        <v>236.54476691680048</v>
      </c>
      <c r="R75" s="9">
        <f>Q75/Q74-1</f>
        <v>0.19837659711552824</v>
      </c>
    </row>
    <row r="76" spans="2:18" x14ac:dyDescent="0.25">
      <c r="B76" s="51">
        <v>2023</v>
      </c>
      <c r="C76" s="15">
        <v>205.64234546528556</v>
      </c>
      <c r="D76" s="16">
        <v>249.61102491444549</v>
      </c>
      <c r="E76" s="16">
        <v>248.74988993234433</v>
      </c>
      <c r="F76" s="16">
        <v>264.35346280005962</v>
      </c>
      <c r="G76" s="16">
        <v>247.95647348874124</v>
      </c>
      <c r="H76" s="16">
        <v>251.52685926688227</v>
      </c>
      <c r="I76" s="16">
        <v>244.62655362270669</v>
      </c>
      <c r="J76" s="16">
        <v>246.60546398249352</v>
      </c>
      <c r="K76" s="16">
        <v>255.26370506161652</v>
      </c>
      <c r="L76" s="16">
        <v>248.5659979099722</v>
      </c>
      <c r="M76" s="16">
        <v>245.79346939580668</v>
      </c>
      <c r="N76" s="16">
        <v>249.93902149168551</v>
      </c>
      <c r="O76" s="11">
        <v>246.55285561100334</v>
      </c>
      <c r="P76" s="9">
        <v>4.4080418543504196E-2</v>
      </c>
      <c r="Q76" s="11">
        <v>246.88125561295081</v>
      </c>
      <c r="R76" s="9">
        <v>4.3697811754110694E-2</v>
      </c>
    </row>
    <row r="77" spans="2:18" ht="15.75" thickBot="1" x14ac:dyDescent="0.3">
      <c r="B77" s="52">
        <v>2024</v>
      </c>
      <c r="C77" s="39">
        <v>220.68535467422322</v>
      </c>
      <c r="D77" s="49">
        <v>246</v>
      </c>
      <c r="E77" s="49">
        <v>241.65261120379239</v>
      </c>
      <c r="F77" s="49">
        <v>234.87294285270394</v>
      </c>
      <c r="G77" s="49">
        <v>262.24249452086502</v>
      </c>
      <c r="H77" s="49">
        <v>263.65670310695259</v>
      </c>
      <c r="I77" s="49">
        <v>263.02017262320794</v>
      </c>
      <c r="J77" s="49">
        <v>259.31281420017876</v>
      </c>
      <c r="K77" s="49">
        <f>+K55/K33</f>
        <v>256.33886067107488</v>
      </c>
      <c r="L77" s="49">
        <f>+L55/L33</f>
        <v>260.98867525880701</v>
      </c>
      <c r="M77" s="49"/>
      <c r="N77" s="49"/>
      <c r="O77" s="19"/>
      <c r="P77" s="20"/>
      <c r="Q77" s="19"/>
      <c r="R77" s="20"/>
    </row>
    <row r="78" spans="2:18" x14ac:dyDescent="0.25">
      <c r="B78" s="43" t="s">
        <v>24</v>
      </c>
      <c r="C78" s="38"/>
      <c r="D78" s="2"/>
      <c r="E78" s="3"/>
    </row>
    <row r="79" spans="2:18" x14ac:dyDescent="0.25">
      <c r="B79" s="43" t="s">
        <v>31</v>
      </c>
      <c r="C79" s="38"/>
    </row>
    <row r="80" spans="2:18" x14ac:dyDescent="0.25">
      <c r="B80" s="40" t="s">
        <v>23</v>
      </c>
    </row>
  </sheetData>
  <mergeCells count="4">
    <mergeCell ref="F10:J10"/>
    <mergeCell ref="G13:I13"/>
    <mergeCell ref="G35:I35"/>
    <mergeCell ref="G57:I57"/>
  </mergeCells>
  <phoneticPr fontId="6" type="noConversion"/>
  <hyperlinks>
    <hyperlink ref="K11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6:O24 O25:P25 O47:P48 O36:O46 O26:O27 O49:O50 O60:O68" formulaRange="1"/>
    <ignoredError sqref="B28:B30 B51:B52 B69:B74" numberStoredAsText="1"/>
    <ignoredError sqref="Q60:Q7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28"/>
  <sheetViews>
    <sheetView showGridLines="0" workbookViewId="0">
      <pane ySplit="11" topLeftCell="A217" activePane="bottomLeft" state="frozen"/>
      <selection pane="bottomLeft" activeCell="C229" sqref="C229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2.5703125" style="21" customWidth="1"/>
    <col min="4" max="4" width="25.28515625" style="21" customWidth="1"/>
    <col min="5" max="5" width="26.85546875" style="22" customWidth="1"/>
    <col min="6" max="6" width="12.5703125" bestFit="1" customWidth="1"/>
    <col min="7" max="256" width="11.42578125" customWidth="1"/>
  </cols>
  <sheetData>
    <row r="8" spans="2:6" ht="15.75" thickBot="1" x14ac:dyDescent="0.3"/>
    <row r="9" spans="2:6" ht="15.75" thickBot="1" x14ac:dyDescent="0.3">
      <c r="C9" s="74" t="s">
        <v>32</v>
      </c>
      <c r="D9" s="75"/>
      <c r="E9" s="23" t="s">
        <v>33</v>
      </c>
    </row>
    <row r="11" spans="2:6" s="28" customFormat="1" x14ac:dyDescent="0.25">
      <c r="B11" s="24" t="s">
        <v>34</v>
      </c>
      <c r="C11" s="25" t="s">
        <v>35</v>
      </c>
      <c r="D11" s="26" t="s">
        <v>36</v>
      </c>
      <c r="E11" s="27" t="s">
        <v>25</v>
      </c>
    </row>
    <row r="12" spans="2:6" x14ac:dyDescent="0.25">
      <c r="B12" s="29">
        <v>39083</v>
      </c>
      <c r="C12" s="30">
        <v>299301</v>
      </c>
      <c r="D12" s="31">
        <v>19048810</v>
      </c>
      <c r="E12" s="45">
        <v>63.644324609673873</v>
      </c>
      <c r="F12" s="28"/>
    </row>
    <row r="13" spans="2:6" x14ac:dyDescent="0.25">
      <c r="B13" s="32">
        <v>39114</v>
      </c>
      <c r="C13" s="33">
        <v>285987.25</v>
      </c>
      <c r="D13" s="21">
        <v>18517760.000000004</v>
      </c>
      <c r="E13" s="46">
        <v>64.750299182918127</v>
      </c>
      <c r="F13" s="28"/>
    </row>
    <row r="14" spans="2:6" x14ac:dyDescent="0.25">
      <c r="B14" s="32">
        <v>39142</v>
      </c>
      <c r="C14" s="33">
        <v>345239</v>
      </c>
      <c r="D14" s="21">
        <v>22011759.999999996</v>
      </c>
      <c r="E14" s="46">
        <v>63.758034289289441</v>
      </c>
      <c r="F14" s="28"/>
    </row>
    <row r="15" spans="2:6" x14ac:dyDescent="0.25">
      <c r="B15" s="32">
        <v>39173</v>
      </c>
      <c r="C15" s="33">
        <v>345115</v>
      </c>
      <c r="D15" s="21">
        <v>21655290</v>
      </c>
      <c r="E15" s="46">
        <v>62.748040508236386</v>
      </c>
      <c r="F15" s="28"/>
    </row>
    <row r="16" spans="2:6" x14ac:dyDescent="0.25">
      <c r="B16" s="32">
        <v>39203</v>
      </c>
      <c r="C16" s="33">
        <v>391128.8</v>
      </c>
      <c r="D16" s="21">
        <v>25060620</v>
      </c>
      <c r="E16" s="46">
        <v>64.072551036896286</v>
      </c>
      <c r="F16" s="28"/>
    </row>
    <row r="17" spans="2:6" x14ac:dyDescent="0.25">
      <c r="B17" s="32">
        <v>39234</v>
      </c>
      <c r="C17" s="33">
        <v>352085</v>
      </c>
      <c r="D17" s="21">
        <v>23884840</v>
      </c>
      <c r="E17" s="46">
        <v>67.83827768862632</v>
      </c>
      <c r="F17" s="28"/>
    </row>
    <row r="18" spans="2:6" x14ac:dyDescent="0.25">
      <c r="B18" s="32">
        <v>39264</v>
      </c>
      <c r="C18" s="33">
        <v>423003</v>
      </c>
      <c r="D18" s="21">
        <v>28420890</v>
      </c>
      <c r="E18" s="46">
        <v>67.188388734831662</v>
      </c>
      <c r="F18" s="28"/>
    </row>
    <row r="19" spans="2:6" x14ac:dyDescent="0.25">
      <c r="B19" s="32">
        <v>39295</v>
      </c>
      <c r="C19" s="33">
        <v>382581</v>
      </c>
      <c r="D19" s="21">
        <v>27191710</v>
      </c>
      <c r="E19" s="46">
        <v>71.074386861867154</v>
      </c>
      <c r="F19" s="28"/>
    </row>
    <row r="20" spans="2:6" x14ac:dyDescent="0.25">
      <c r="B20" s="32">
        <v>39326</v>
      </c>
      <c r="C20" s="33">
        <v>322121</v>
      </c>
      <c r="D20" s="21">
        <v>24631320</v>
      </c>
      <c r="E20" s="46">
        <v>76.466048472468415</v>
      </c>
      <c r="F20" s="28"/>
    </row>
    <row r="21" spans="2:6" x14ac:dyDescent="0.25">
      <c r="B21" s="32">
        <v>39356</v>
      </c>
      <c r="C21" s="33">
        <v>378919</v>
      </c>
      <c r="D21" s="21">
        <v>28033420</v>
      </c>
      <c r="E21" s="46">
        <v>73.982618976615058</v>
      </c>
      <c r="F21" s="28"/>
    </row>
    <row r="22" spans="2:6" x14ac:dyDescent="0.25">
      <c r="B22" s="32">
        <v>39387</v>
      </c>
      <c r="C22" s="33">
        <v>340775</v>
      </c>
      <c r="D22" s="21">
        <v>30107100</v>
      </c>
      <c r="E22" s="46">
        <v>88.348910571491459</v>
      </c>
      <c r="F22" s="28"/>
    </row>
    <row r="23" spans="2:6" x14ac:dyDescent="0.25">
      <c r="B23" s="34">
        <v>39417</v>
      </c>
      <c r="C23" s="33">
        <v>388963</v>
      </c>
      <c r="D23" s="21">
        <v>34912140</v>
      </c>
      <c r="E23" s="46">
        <v>89.756969171874957</v>
      </c>
      <c r="F23" s="28"/>
    </row>
    <row r="24" spans="2:6" x14ac:dyDescent="0.25">
      <c r="B24" s="29">
        <v>39448</v>
      </c>
      <c r="C24" s="30">
        <v>328213</v>
      </c>
      <c r="D24" s="31">
        <v>28050670</v>
      </c>
      <c r="E24" s="45">
        <v>85.464835335589996</v>
      </c>
      <c r="F24" s="28"/>
    </row>
    <row r="25" spans="2:6" x14ac:dyDescent="0.25">
      <c r="B25" s="32">
        <v>39479</v>
      </c>
      <c r="C25" s="33">
        <v>314064</v>
      </c>
      <c r="D25" s="21">
        <v>30824090</v>
      </c>
      <c r="E25" s="46">
        <v>98.145887462428036</v>
      </c>
      <c r="F25" s="28"/>
    </row>
    <row r="26" spans="2:6" x14ac:dyDescent="0.25">
      <c r="B26" s="32">
        <v>39508</v>
      </c>
      <c r="C26" s="33">
        <v>311512</v>
      </c>
      <c r="D26" s="21">
        <v>30760210</v>
      </c>
      <c r="E26" s="46">
        <v>98.744863761267624</v>
      </c>
      <c r="F26" s="28"/>
    </row>
    <row r="27" spans="2:6" x14ac:dyDescent="0.25">
      <c r="B27" s="32">
        <v>39539</v>
      </c>
      <c r="C27" s="33">
        <v>318841</v>
      </c>
      <c r="D27" s="21">
        <v>30870510</v>
      </c>
      <c r="E27" s="46">
        <v>96.821017372295287</v>
      </c>
      <c r="F27" s="28"/>
    </row>
    <row r="28" spans="2:6" x14ac:dyDescent="0.25">
      <c r="B28" s="32">
        <v>39569</v>
      </c>
      <c r="C28" s="33">
        <v>334117</v>
      </c>
      <c r="D28" s="21">
        <v>32341690</v>
      </c>
      <c r="E28" s="46">
        <v>96.797499079663709</v>
      </c>
      <c r="F28" s="28"/>
    </row>
    <row r="29" spans="2:6" x14ac:dyDescent="0.25">
      <c r="B29" s="32">
        <v>39600</v>
      </c>
      <c r="C29" s="33">
        <v>318126.5</v>
      </c>
      <c r="D29" s="21">
        <v>30989390</v>
      </c>
      <c r="E29" s="46">
        <v>97.412161514366147</v>
      </c>
      <c r="F29" s="28"/>
    </row>
    <row r="30" spans="2:6" x14ac:dyDescent="0.25">
      <c r="B30" s="32">
        <v>39630</v>
      </c>
      <c r="C30" s="33">
        <v>357170</v>
      </c>
      <c r="D30" s="21">
        <v>34374600.000000007</v>
      </c>
      <c r="E30" s="46">
        <v>96.241565641011306</v>
      </c>
      <c r="F30" s="28"/>
    </row>
    <row r="31" spans="2:6" x14ac:dyDescent="0.25">
      <c r="B31" s="32">
        <v>39661</v>
      </c>
      <c r="C31" s="33">
        <v>335263</v>
      </c>
      <c r="D31" s="21">
        <v>31999059.999999996</v>
      </c>
      <c r="E31" s="46">
        <v>95.444650915848143</v>
      </c>
      <c r="F31" s="28"/>
    </row>
    <row r="32" spans="2:6" x14ac:dyDescent="0.25">
      <c r="B32" s="32">
        <v>39692</v>
      </c>
      <c r="C32" s="33">
        <v>343097</v>
      </c>
      <c r="D32" s="21">
        <v>31701930</v>
      </c>
      <c r="E32" s="46">
        <v>92.399321474684996</v>
      </c>
      <c r="F32" s="28"/>
    </row>
    <row r="33" spans="2:6" x14ac:dyDescent="0.25">
      <c r="B33" s="32">
        <v>39722</v>
      </c>
      <c r="C33" s="33">
        <v>324174</v>
      </c>
      <c r="D33" s="21">
        <v>30570120.000000004</v>
      </c>
      <c r="E33" s="46">
        <v>94.301578781765357</v>
      </c>
      <c r="F33" s="28"/>
    </row>
    <row r="34" spans="2:6" x14ac:dyDescent="0.25">
      <c r="B34" s="32">
        <v>39753</v>
      </c>
      <c r="C34" s="33">
        <v>305238</v>
      </c>
      <c r="D34" s="21">
        <v>28275079.999999996</v>
      </c>
      <c r="E34" s="46">
        <v>92.632896297315526</v>
      </c>
      <c r="F34" s="28"/>
    </row>
    <row r="35" spans="2:6" x14ac:dyDescent="0.25">
      <c r="B35" s="34">
        <v>39783</v>
      </c>
      <c r="C35" s="33">
        <v>444375</v>
      </c>
      <c r="D35" s="21">
        <v>37791920</v>
      </c>
      <c r="E35" s="46">
        <v>85.045108298171584</v>
      </c>
      <c r="F35" s="28"/>
    </row>
    <row r="36" spans="2:6" x14ac:dyDescent="0.25">
      <c r="B36" s="29">
        <v>39814</v>
      </c>
      <c r="C36" s="30">
        <v>316953</v>
      </c>
      <c r="D36" s="31">
        <v>29233490</v>
      </c>
      <c r="E36" s="45">
        <v>92.232886263894017</v>
      </c>
      <c r="F36" s="28"/>
    </row>
    <row r="37" spans="2:6" x14ac:dyDescent="0.25">
      <c r="B37" s="32">
        <v>39845</v>
      </c>
      <c r="C37" s="33">
        <v>325383</v>
      </c>
      <c r="D37" s="21">
        <v>29102120.000000004</v>
      </c>
      <c r="E37" s="46">
        <v>89.439583506206546</v>
      </c>
      <c r="F37" s="28"/>
    </row>
    <row r="38" spans="2:6" x14ac:dyDescent="0.25">
      <c r="B38" s="32">
        <v>39873</v>
      </c>
      <c r="C38" s="33">
        <v>320800</v>
      </c>
      <c r="D38" s="21">
        <v>29523360</v>
      </c>
      <c r="E38" s="46">
        <v>92.030423940149632</v>
      </c>
      <c r="F38" s="28"/>
    </row>
    <row r="39" spans="2:6" x14ac:dyDescent="0.25">
      <c r="B39" s="32">
        <v>39904</v>
      </c>
      <c r="C39" s="33">
        <v>365390</v>
      </c>
      <c r="D39" s="21">
        <v>32797970</v>
      </c>
      <c r="E39" s="46">
        <v>89.761542461479522</v>
      </c>
      <c r="F39" s="28"/>
    </row>
    <row r="40" spans="2:6" x14ac:dyDescent="0.25">
      <c r="B40" s="32">
        <v>39934</v>
      </c>
      <c r="C40" s="33">
        <v>386850</v>
      </c>
      <c r="D40" s="21">
        <v>33920160</v>
      </c>
      <c r="E40" s="46">
        <v>87.682977898410243</v>
      </c>
      <c r="F40" s="28"/>
    </row>
    <row r="41" spans="2:6" x14ac:dyDescent="0.25">
      <c r="B41" s="32">
        <v>39965</v>
      </c>
      <c r="C41" s="33">
        <v>387653</v>
      </c>
      <c r="D41" s="21">
        <v>34177869.999999993</v>
      </c>
      <c r="E41" s="46">
        <v>88.166143432399579</v>
      </c>
      <c r="F41" s="28"/>
    </row>
    <row r="42" spans="2:6" x14ac:dyDescent="0.25">
      <c r="B42" s="32">
        <v>39995</v>
      </c>
      <c r="C42" s="33">
        <v>422955</v>
      </c>
      <c r="D42" s="21">
        <v>36326350</v>
      </c>
      <c r="E42" s="46">
        <v>85.887032899481028</v>
      </c>
      <c r="F42" s="28"/>
    </row>
    <row r="43" spans="2:6" x14ac:dyDescent="0.25">
      <c r="B43" s="32">
        <v>40026</v>
      </c>
      <c r="C43" s="33">
        <v>392999</v>
      </c>
      <c r="D43" s="21">
        <v>32685650</v>
      </c>
      <c r="E43" s="46">
        <v>83.169804503319341</v>
      </c>
      <c r="F43" s="28"/>
    </row>
    <row r="44" spans="2:6" x14ac:dyDescent="0.25">
      <c r="B44" s="32">
        <v>40057</v>
      </c>
      <c r="C44" s="33">
        <v>408223</v>
      </c>
      <c r="D44" s="21">
        <v>31302409.999999996</v>
      </c>
      <c r="E44" s="46">
        <v>76.679682428476582</v>
      </c>
      <c r="F44" s="28"/>
    </row>
    <row r="45" spans="2:6" x14ac:dyDescent="0.25">
      <c r="B45" s="32">
        <v>40087</v>
      </c>
      <c r="C45" s="33">
        <v>333197</v>
      </c>
      <c r="D45" s="21">
        <v>28647640</v>
      </c>
      <c r="E45" s="46">
        <v>85.978085036780044</v>
      </c>
      <c r="F45" s="28"/>
    </row>
    <row r="46" spans="2:6" x14ac:dyDescent="0.25">
      <c r="B46" s="32">
        <v>40118</v>
      </c>
      <c r="C46" s="33">
        <v>450942</v>
      </c>
      <c r="D46" s="21">
        <v>29725339.999999996</v>
      </c>
      <c r="E46" s="46">
        <v>65.918322090202281</v>
      </c>
      <c r="F46" s="28"/>
    </row>
    <row r="47" spans="2:6" x14ac:dyDescent="0.25">
      <c r="B47" s="34">
        <v>40148</v>
      </c>
      <c r="C47" s="33">
        <v>419173</v>
      </c>
      <c r="D47" s="21">
        <v>34795630.000000007</v>
      </c>
      <c r="E47" s="46">
        <v>83.010189110462761</v>
      </c>
      <c r="F47" s="28"/>
    </row>
    <row r="48" spans="2:6" x14ac:dyDescent="0.25">
      <c r="B48" s="29">
        <v>40179</v>
      </c>
      <c r="C48" s="30">
        <v>331009</v>
      </c>
      <c r="D48" s="31">
        <v>29417899.999999996</v>
      </c>
      <c r="E48" s="45">
        <v>88.873414318039679</v>
      </c>
      <c r="F48" s="28"/>
    </row>
    <row r="49" spans="2:6" x14ac:dyDescent="0.25">
      <c r="B49" s="32">
        <v>40210</v>
      </c>
      <c r="C49" s="33">
        <v>336402</v>
      </c>
      <c r="D49" s="21">
        <v>30313320.000000004</v>
      </c>
      <c r="E49" s="46">
        <v>90.110403624235303</v>
      </c>
      <c r="F49" s="28"/>
    </row>
    <row r="50" spans="2:6" x14ac:dyDescent="0.25">
      <c r="B50" s="32">
        <v>40238</v>
      </c>
      <c r="C50" s="33">
        <v>377193</v>
      </c>
      <c r="D50" s="21">
        <v>33966090.000000007</v>
      </c>
      <c r="E50" s="46">
        <v>90.049629765133517</v>
      </c>
      <c r="F50" s="28"/>
    </row>
    <row r="51" spans="2:6" x14ac:dyDescent="0.25">
      <c r="B51" s="32">
        <v>40269</v>
      </c>
      <c r="C51" s="33">
        <v>404071</v>
      </c>
      <c r="D51" s="21">
        <v>36860770</v>
      </c>
      <c r="E51" s="46">
        <v>91.223497850625265</v>
      </c>
      <c r="F51" s="28"/>
    </row>
    <row r="52" spans="2:6" x14ac:dyDescent="0.25">
      <c r="B52" s="32">
        <v>40299</v>
      </c>
      <c r="C52" s="33">
        <v>405743</v>
      </c>
      <c r="D52" s="21">
        <v>36653520.000000007</v>
      </c>
      <c r="E52" s="46">
        <v>90.336789544120307</v>
      </c>
      <c r="F52" s="28"/>
    </row>
    <row r="53" spans="2:6" x14ac:dyDescent="0.25">
      <c r="B53" s="32">
        <v>40330</v>
      </c>
      <c r="C53" s="33">
        <v>414485</v>
      </c>
      <c r="D53" s="21">
        <v>37731040</v>
      </c>
      <c r="E53" s="46">
        <v>91.031135022980322</v>
      </c>
      <c r="F53" s="28"/>
    </row>
    <row r="54" spans="2:6" x14ac:dyDescent="0.25">
      <c r="B54" s="32">
        <v>40360</v>
      </c>
      <c r="C54" s="33">
        <v>400411</v>
      </c>
      <c r="D54" s="21">
        <v>38067410</v>
      </c>
      <c r="E54" s="46">
        <v>95.07083971219572</v>
      </c>
      <c r="F54" s="28"/>
    </row>
    <row r="55" spans="2:6" x14ac:dyDescent="0.25">
      <c r="B55" s="32">
        <v>40391</v>
      </c>
      <c r="C55" s="33">
        <v>403714</v>
      </c>
      <c r="D55" s="21">
        <v>39134189.999999993</v>
      </c>
      <c r="E55" s="46">
        <v>96.935429536751244</v>
      </c>
      <c r="F55" s="28"/>
    </row>
    <row r="56" spans="2:6" x14ac:dyDescent="0.25">
      <c r="B56" s="32">
        <v>40422</v>
      </c>
      <c r="C56" s="33">
        <v>391929</v>
      </c>
      <c r="D56" s="21">
        <v>39524580</v>
      </c>
      <c r="E56" s="46">
        <v>100.84627572851205</v>
      </c>
      <c r="F56" s="28"/>
    </row>
    <row r="57" spans="2:6" x14ac:dyDescent="0.25">
      <c r="B57" s="32">
        <v>40452</v>
      </c>
      <c r="C57" s="33">
        <v>358170</v>
      </c>
      <c r="D57" s="21">
        <v>38433230</v>
      </c>
      <c r="E57" s="46">
        <v>107.30443644079627</v>
      </c>
      <c r="F57" s="28"/>
    </row>
    <row r="58" spans="2:6" x14ac:dyDescent="0.25">
      <c r="B58" s="32">
        <v>40483</v>
      </c>
      <c r="C58" s="33">
        <v>451645</v>
      </c>
      <c r="D58" s="21">
        <v>47392280</v>
      </c>
      <c r="E58" s="46">
        <v>104.93259086229229</v>
      </c>
      <c r="F58" s="28"/>
    </row>
    <row r="59" spans="2:6" x14ac:dyDescent="0.25">
      <c r="B59" s="34">
        <v>40513</v>
      </c>
      <c r="C59" s="33">
        <v>477418.95</v>
      </c>
      <c r="D59" s="21">
        <v>50545640</v>
      </c>
      <c r="E59" s="46">
        <v>105.87271410152445</v>
      </c>
      <c r="F59" s="28"/>
    </row>
    <row r="60" spans="2:6" x14ac:dyDescent="0.25">
      <c r="B60" s="29">
        <v>40544</v>
      </c>
      <c r="C60" s="30">
        <v>299879</v>
      </c>
      <c r="D60" s="31">
        <v>34269450</v>
      </c>
      <c r="E60" s="45">
        <v>114.27759196209138</v>
      </c>
      <c r="F60" s="28"/>
    </row>
    <row r="61" spans="2:6" x14ac:dyDescent="0.25">
      <c r="B61" s="32">
        <v>40575</v>
      </c>
      <c r="C61" s="33">
        <v>334089</v>
      </c>
      <c r="D61" s="21">
        <v>37654920</v>
      </c>
      <c r="E61" s="46">
        <v>112.70924813447914</v>
      </c>
      <c r="F61" s="28"/>
    </row>
    <row r="62" spans="2:6" x14ac:dyDescent="0.25">
      <c r="B62" s="32">
        <v>40603</v>
      </c>
      <c r="C62" s="33">
        <v>366985</v>
      </c>
      <c r="D62" s="21">
        <v>42597760</v>
      </c>
      <c r="E62" s="46">
        <v>116.07493494284508</v>
      </c>
      <c r="F62" s="28"/>
    </row>
    <row r="63" spans="2:6" x14ac:dyDescent="0.25">
      <c r="B63" s="32">
        <v>40634</v>
      </c>
      <c r="C63" s="33">
        <v>353352</v>
      </c>
      <c r="D63" s="21">
        <v>41317119.999999993</v>
      </c>
      <c r="E63" s="46">
        <v>116.92906789829969</v>
      </c>
      <c r="F63" s="28"/>
    </row>
    <row r="64" spans="2:6" x14ac:dyDescent="0.25">
      <c r="B64" s="32">
        <v>40664</v>
      </c>
      <c r="C64" s="33">
        <v>488839.4</v>
      </c>
      <c r="D64" s="21">
        <v>54893090.000000007</v>
      </c>
      <c r="E64" s="46">
        <v>112.29268753705206</v>
      </c>
      <c r="F64" s="28"/>
    </row>
    <row r="65" spans="2:6" x14ac:dyDescent="0.25">
      <c r="B65" s="32">
        <v>40695</v>
      </c>
      <c r="C65" s="33">
        <v>377244</v>
      </c>
      <c r="D65" s="21">
        <v>42995100</v>
      </c>
      <c r="E65" s="46">
        <v>113.97159398161402</v>
      </c>
      <c r="F65" s="28"/>
    </row>
    <row r="66" spans="2:6" x14ac:dyDescent="0.25">
      <c r="B66" s="32">
        <v>40725</v>
      </c>
      <c r="C66" s="33">
        <v>359647</v>
      </c>
      <c r="D66" s="21">
        <v>42577759.999999993</v>
      </c>
      <c r="E66" s="46">
        <v>118.38764121485788</v>
      </c>
      <c r="F66" s="28"/>
    </row>
    <row r="67" spans="2:6" x14ac:dyDescent="0.25">
      <c r="B67" s="32">
        <v>40756</v>
      </c>
      <c r="C67" s="33">
        <v>411211</v>
      </c>
      <c r="D67" s="21">
        <v>46598979.999999993</v>
      </c>
      <c r="E67" s="46">
        <v>113.32133624830074</v>
      </c>
      <c r="F67" s="28"/>
    </row>
    <row r="68" spans="2:6" x14ac:dyDescent="0.25">
      <c r="B68" s="32">
        <v>40787</v>
      </c>
      <c r="C68" s="33">
        <v>381814.75</v>
      </c>
      <c r="D68" s="21">
        <v>43559399.999999993</v>
      </c>
      <c r="E68" s="46">
        <v>114.08516826550046</v>
      </c>
      <c r="F68" s="28"/>
    </row>
    <row r="69" spans="2:6" x14ac:dyDescent="0.25">
      <c r="B69" s="32">
        <v>40817</v>
      </c>
      <c r="C69" s="33">
        <v>379763.70999999996</v>
      </c>
      <c r="D69" s="21">
        <v>42091490</v>
      </c>
      <c r="E69" s="46">
        <v>110.83599852129106</v>
      </c>
      <c r="F69" s="28"/>
    </row>
    <row r="70" spans="2:6" x14ac:dyDescent="0.25">
      <c r="B70" s="32">
        <v>40848</v>
      </c>
      <c r="C70" s="33">
        <v>384873.31</v>
      </c>
      <c r="D70" s="21">
        <v>43502220</v>
      </c>
      <c r="E70" s="46">
        <v>113.0299734216436</v>
      </c>
      <c r="F70" s="28"/>
    </row>
    <row r="71" spans="2:6" x14ac:dyDescent="0.25">
      <c r="B71" s="34">
        <v>40878</v>
      </c>
      <c r="C71" s="33">
        <v>461423.13</v>
      </c>
      <c r="D71" s="21">
        <v>48785950.000000007</v>
      </c>
      <c r="E71" s="46">
        <v>105.72931183575476</v>
      </c>
      <c r="F71" s="28"/>
    </row>
    <row r="72" spans="2:6" x14ac:dyDescent="0.25">
      <c r="B72" s="29">
        <v>40909</v>
      </c>
      <c r="C72" s="30">
        <v>353829.44</v>
      </c>
      <c r="D72" s="31">
        <v>41060840</v>
      </c>
      <c r="E72" s="45">
        <v>116.04698580197284</v>
      </c>
      <c r="F72" s="28"/>
    </row>
    <row r="73" spans="2:6" x14ac:dyDescent="0.25">
      <c r="B73" s="32">
        <v>40940</v>
      </c>
      <c r="C73" s="33">
        <v>322924.42000000004</v>
      </c>
      <c r="D73" s="21">
        <v>38233830</v>
      </c>
      <c r="E73" s="46">
        <v>118.39869527364947</v>
      </c>
      <c r="F73" s="28"/>
    </row>
    <row r="74" spans="2:6" x14ac:dyDescent="0.25">
      <c r="B74" s="32">
        <v>40969</v>
      </c>
      <c r="C74" s="33">
        <v>364905.65</v>
      </c>
      <c r="D74" s="21">
        <v>42859290</v>
      </c>
      <c r="E74" s="46">
        <v>117.45307314370167</v>
      </c>
      <c r="F74" s="28"/>
    </row>
    <row r="75" spans="2:6" x14ac:dyDescent="0.25">
      <c r="B75" s="32">
        <v>41000</v>
      </c>
      <c r="C75" s="33">
        <v>343522.91000000003</v>
      </c>
      <c r="D75" s="21">
        <v>41417620</v>
      </c>
      <c r="E75" s="46">
        <v>120.56727162680357</v>
      </c>
      <c r="F75" s="28"/>
    </row>
    <row r="76" spans="2:6" x14ac:dyDescent="0.25">
      <c r="B76" s="32">
        <v>41030</v>
      </c>
      <c r="C76" s="33">
        <v>497967.82</v>
      </c>
      <c r="D76" s="21">
        <v>55320130</v>
      </c>
      <c r="E76" s="46">
        <v>111.09177697466475</v>
      </c>
      <c r="F76" s="28"/>
    </row>
    <row r="77" spans="2:6" x14ac:dyDescent="0.25">
      <c r="B77" s="32">
        <v>41061</v>
      </c>
      <c r="C77" s="33">
        <v>373330.5</v>
      </c>
      <c r="D77" s="21">
        <v>43642290</v>
      </c>
      <c r="E77" s="46">
        <v>116.89987825800463</v>
      </c>
      <c r="F77" s="28"/>
    </row>
    <row r="78" spans="2:6" x14ac:dyDescent="0.25">
      <c r="B78" s="32">
        <v>41091</v>
      </c>
      <c r="C78" s="33">
        <v>395839.15</v>
      </c>
      <c r="D78" s="21">
        <v>45297990</v>
      </c>
      <c r="E78" s="46">
        <v>114.43534577112951</v>
      </c>
      <c r="F78" s="28"/>
    </row>
    <row r="79" spans="2:6" x14ac:dyDescent="0.25">
      <c r="B79" s="32">
        <v>41122</v>
      </c>
      <c r="C79" s="33">
        <v>487883.69</v>
      </c>
      <c r="D79" s="21">
        <v>52382080</v>
      </c>
      <c r="E79" s="46">
        <v>107.36591747922543</v>
      </c>
      <c r="F79" s="28"/>
    </row>
    <row r="80" spans="2:6" x14ac:dyDescent="0.25">
      <c r="B80" s="32">
        <v>41153</v>
      </c>
      <c r="C80" s="33">
        <v>492774.68</v>
      </c>
      <c r="D80" s="21">
        <v>52082880</v>
      </c>
      <c r="E80" s="46">
        <v>105.69309283504583</v>
      </c>
      <c r="F80" s="28"/>
    </row>
    <row r="81" spans="2:6" x14ac:dyDescent="0.25">
      <c r="B81" s="32">
        <v>41183</v>
      </c>
      <c r="C81" s="33">
        <v>560799.1</v>
      </c>
      <c r="D81" s="21">
        <v>56789740.000000007</v>
      </c>
      <c r="E81" s="46">
        <v>101.26574739510104</v>
      </c>
      <c r="F81" s="28"/>
    </row>
    <row r="82" spans="2:6" x14ac:dyDescent="0.25">
      <c r="B82" s="32">
        <v>41214</v>
      </c>
      <c r="C82" s="33">
        <v>441144</v>
      </c>
      <c r="D82" s="21">
        <v>41929690.000000007</v>
      </c>
      <c r="E82" s="46">
        <v>95.047626171952942</v>
      </c>
      <c r="F82" s="28"/>
    </row>
    <row r="83" spans="2:6" x14ac:dyDescent="0.25">
      <c r="B83" s="34">
        <v>41244</v>
      </c>
      <c r="C83" s="33">
        <v>413863.07</v>
      </c>
      <c r="D83" s="21">
        <v>41747570</v>
      </c>
      <c r="E83" s="46">
        <v>100.87290465418913</v>
      </c>
      <c r="F83" s="28"/>
    </row>
    <row r="84" spans="2:6" x14ac:dyDescent="0.25">
      <c r="B84" s="29">
        <v>41275</v>
      </c>
      <c r="C84" s="30">
        <v>375140.3</v>
      </c>
      <c r="D84" s="31">
        <v>43292110</v>
      </c>
      <c r="E84" s="45">
        <v>115.40245076308784</v>
      </c>
      <c r="F84" s="28"/>
    </row>
    <row r="85" spans="2:6" x14ac:dyDescent="0.25">
      <c r="B85" s="32">
        <v>41306</v>
      </c>
      <c r="C85" s="33">
        <v>345247.07999999996</v>
      </c>
      <c r="D85" s="21">
        <v>39014700.000000007</v>
      </c>
      <c r="E85" s="46">
        <v>113.00515561203302</v>
      </c>
      <c r="F85" s="28"/>
    </row>
    <row r="86" spans="2:6" x14ac:dyDescent="0.25">
      <c r="B86" s="32">
        <v>41334</v>
      </c>
      <c r="C86" s="33">
        <v>438536.38</v>
      </c>
      <c r="D86" s="21">
        <v>48409689.999999993</v>
      </c>
      <c r="E86" s="46">
        <v>110.38922244033664</v>
      </c>
      <c r="F86" s="28"/>
    </row>
    <row r="87" spans="2:6" x14ac:dyDescent="0.25">
      <c r="B87" s="32">
        <v>41365</v>
      </c>
      <c r="C87" s="33">
        <v>432494.64</v>
      </c>
      <c r="D87" s="21">
        <v>50143909.999999993</v>
      </c>
      <c r="E87" s="46">
        <v>115.94111316616547</v>
      </c>
      <c r="F87" s="28"/>
    </row>
    <row r="88" spans="2:6" x14ac:dyDescent="0.25">
      <c r="B88" s="32">
        <v>41395</v>
      </c>
      <c r="C88" s="33">
        <v>464089.29000000004</v>
      </c>
      <c r="D88" s="21">
        <v>52340520</v>
      </c>
      <c r="E88" s="46">
        <v>112.78114174968354</v>
      </c>
      <c r="F88" s="28"/>
    </row>
    <row r="89" spans="2:6" x14ac:dyDescent="0.25">
      <c r="B89" s="32">
        <v>41426</v>
      </c>
      <c r="C89" s="33">
        <v>432571.9</v>
      </c>
      <c r="D89" s="21">
        <v>51108450.000000007</v>
      </c>
      <c r="E89" s="46">
        <v>118.1501849750296</v>
      </c>
      <c r="F89" s="28"/>
    </row>
    <row r="90" spans="2:6" x14ac:dyDescent="0.25">
      <c r="B90" s="32">
        <v>41456</v>
      </c>
      <c r="C90" s="33">
        <v>424537.67000000004</v>
      </c>
      <c r="D90" s="21">
        <v>50210240</v>
      </c>
      <c r="E90" s="46">
        <v>118.27039989172221</v>
      </c>
      <c r="F90" s="28"/>
    </row>
    <row r="91" spans="2:6" x14ac:dyDescent="0.25">
      <c r="B91" s="32">
        <v>41487</v>
      </c>
      <c r="C91" s="33">
        <v>406829.45</v>
      </c>
      <c r="D91" s="21">
        <v>48651560.000000007</v>
      </c>
      <c r="E91" s="46">
        <v>119.58711445299745</v>
      </c>
      <c r="F91" s="28"/>
    </row>
    <row r="92" spans="2:6" x14ac:dyDescent="0.25">
      <c r="B92" s="32">
        <v>41518</v>
      </c>
      <c r="C92" s="33">
        <v>355804.1</v>
      </c>
      <c r="D92" s="21">
        <v>42618140.000000007</v>
      </c>
      <c r="E92" s="46">
        <v>119.77978893441646</v>
      </c>
      <c r="F92" s="28"/>
    </row>
    <row r="93" spans="2:6" x14ac:dyDescent="0.25">
      <c r="B93" s="32">
        <v>41548</v>
      </c>
      <c r="C93" s="33">
        <v>474521.73</v>
      </c>
      <c r="D93" s="21">
        <v>58113860</v>
      </c>
      <c r="E93" s="46">
        <v>122.46827979827184</v>
      </c>
      <c r="F93" s="28"/>
    </row>
    <row r="94" spans="2:6" x14ac:dyDescent="0.25">
      <c r="B94" s="32">
        <v>41579</v>
      </c>
      <c r="C94" s="33">
        <v>381701.81</v>
      </c>
      <c r="D94" s="21">
        <v>49870159.999999993</v>
      </c>
      <c r="E94" s="46">
        <v>130.65214440560288</v>
      </c>
      <c r="F94" s="28"/>
    </row>
    <row r="95" spans="2:6" x14ac:dyDescent="0.25">
      <c r="B95" s="34">
        <v>41609</v>
      </c>
      <c r="C95" s="33">
        <v>406723.83</v>
      </c>
      <c r="D95" s="21">
        <v>48987020</v>
      </c>
      <c r="E95" s="46">
        <v>120.4429551128096</v>
      </c>
      <c r="F95" s="28"/>
    </row>
    <row r="96" spans="2:6" x14ac:dyDescent="0.25">
      <c r="B96" s="29">
        <v>41640</v>
      </c>
      <c r="C96" s="30">
        <v>349218.25</v>
      </c>
      <c r="D96" s="31">
        <v>46356340.000000007</v>
      </c>
      <c r="E96" s="45">
        <v>132.74317708195377</v>
      </c>
      <c r="F96" s="28"/>
    </row>
    <row r="97" spans="2:6" x14ac:dyDescent="0.25">
      <c r="B97" s="32">
        <v>41671</v>
      </c>
      <c r="C97" s="33">
        <v>435708.95</v>
      </c>
      <c r="D97" s="21">
        <v>56060920</v>
      </c>
      <c r="E97" s="46">
        <v>128.66598218833926</v>
      </c>
      <c r="F97" s="28"/>
    </row>
    <row r="98" spans="2:6" x14ac:dyDescent="0.25">
      <c r="B98" s="32">
        <v>41699</v>
      </c>
      <c r="C98" s="33">
        <v>436355.44</v>
      </c>
      <c r="D98" s="21">
        <v>56795010</v>
      </c>
      <c r="E98" s="46">
        <v>130.15767604501505</v>
      </c>
      <c r="F98" s="28"/>
    </row>
    <row r="99" spans="2:6" x14ac:dyDescent="0.25">
      <c r="B99" s="32">
        <v>41730</v>
      </c>
      <c r="C99" s="33">
        <v>416712.8</v>
      </c>
      <c r="D99" s="21">
        <v>55517920.000000007</v>
      </c>
      <c r="E99" s="46">
        <v>133.22825696738857</v>
      </c>
      <c r="F99" s="28"/>
    </row>
    <row r="100" spans="2:6" x14ac:dyDescent="0.25">
      <c r="B100" s="32">
        <v>41760</v>
      </c>
      <c r="C100" s="33">
        <v>438509.82</v>
      </c>
      <c r="D100" s="21">
        <v>57986470</v>
      </c>
      <c r="E100" s="46">
        <v>132.23528266710196</v>
      </c>
      <c r="F100" s="28"/>
    </row>
    <row r="101" spans="2:6" x14ac:dyDescent="0.25">
      <c r="B101" s="32">
        <v>41791</v>
      </c>
      <c r="C101" s="33">
        <v>399067.37</v>
      </c>
      <c r="D101" s="21">
        <v>53380600</v>
      </c>
      <c r="E101" s="46">
        <v>133.7633793512108</v>
      </c>
      <c r="F101" s="28"/>
    </row>
    <row r="102" spans="2:6" x14ac:dyDescent="0.25">
      <c r="B102" s="32">
        <v>41821</v>
      </c>
      <c r="C102" s="33">
        <v>492385.35</v>
      </c>
      <c r="D102" s="21">
        <v>64416260</v>
      </c>
      <c r="E102" s="46">
        <v>130.82489152043212</v>
      </c>
      <c r="F102" s="28"/>
    </row>
    <row r="103" spans="2:6" x14ac:dyDescent="0.25">
      <c r="B103" s="32">
        <v>41852</v>
      </c>
      <c r="C103" s="33">
        <v>431184.25</v>
      </c>
      <c r="D103" s="21">
        <v>57124570.000000007</v>
      </c>
      <c r="E103" s="46">
        <v>132.48296986728994</v>
      </c>
      <c r="F103" s="28"/>
    </row>
    <row r="104" spans="2:6" x14ac:dyDescent="0.25">
      <c r="B104" s="32">
        <v>41883</v>
      </c>
      <c r="C104" s="33">
        <v>399352.25</v>
      </c>
      <c r="D104" s="21">
        <v>55426400</v>
      </c>
      <c r="E104" s="46">
        <v>138.79075427770846</v>
      </c>
      <c r="F104" s="28"/>
    </row>
    <row r="105" spans="2:6" ht="15.75" customHeight="1" x14ac:dyDescent="0.25">
      <c r="B105" s="32">
        <v>41913</v>
      </c>
      <c r="C105" s="33">
        <v>465852.80000000005</v>
      </c>
      <c r="D105" s="21">
        <v>61561990.000000007</v>
      </c>
      <c r="E105" s="46">
        <v>132.14901788719527</v>
      </c>
      <c r="F105" s="28"/>
    </row>
    <row r="106" spans="2:6" ht="15.75" customHeight="1" x14ac:dyDescent="0.25">
      <c r="B106" s="32">
        <v>41944</v>
      </c>
      <c r="C106" s="33">
        <v>421506.35</v>
      </c>
      <c r="D106" s="21">
        <v>55948390</v>
      </c>
      <c r="E106" s="46">
        <v>132.7343941556278</v>
      </c>
      <c r="F106" s="28"/>
    </row>
    <row r="107" spans="2:6" x14ac:dyDescent="0.25">
      <c r="B107" s="34">
        <v>41974</v>
      </c>
      <c r="C107" s="33">
        <v>505631.69</v>
      </c>
      <c r="D107" s="21">
        <v>65579790.000000007</v>
      </c>
      <c r="E107" s="46">
        <v>129.69873387484873</v>
      </c>
      <c r="F107" s="28"/>
    </row>
    <row r="108" spans="2:6" ht="15.75" customHeight="1" x14ac:dyDescent="0.25">
      <c r="B108" s="29">
        <v>42005</v>
      </c>
      <c r="C108" s="30">
        <v>347144.57999999996</v>
      </c>
      <c r="D108" s="31">
        <v>48399020.000000007</v>
      </c>
      <c r="E108" s="45">
        <v>139.42035332943991</v>
      </c>
      <c r="F108" s="28"/>
    </row>
    <row r="109" spans="2:6" ht="15.75" customHeight="1" x14ac:dyDescent="0.25">
      <c r="B109" s="32">
        <v>42036</v>
      </c>
      <c r="C109" s="33">
        <v>327658.90000000002</v>
      </c>
      <c r="D109" s="21">
        <v>45863910</v>
      </c>
      <c r="E109" s="46">
        <v>139.97455890866996</v>
      </c>
      <c r="F109" s="28"/>
    </row>
    <row r="110" spans="2:6" ht="15.75" customHeight="1" x14ac:dyDescent="0.25">
      <c r="B110" s="32">
        <v>42064</v>
      </c>
      <c r="C110" s="33">
        <v>385469.06</v>
      </c>
      <c r="D110" s="21">
        <v>52868120</v>
      </c>
      <c r="E110" s="46">
        <v>137.15269391530413</v>
      </c>
      <c r="F110" s="28"/>
    </row>
    <row r="111" spans="2:6" ht="15.75" customHeight="1" x14ac:dyDescent="0.25">
      <c r="B111" s="32">
        <v>42095</v>
      </c>
      <c r="C111" s="33">
        <v>427331.6</v>
      </c>
      <c r="D111" s="21">
        <v>56169960</v>
      </c>
      <c r="E111" s="46">
        <v>131.44349727471592</v>
      </c>
      <c r="F111" s="28"/>
    </row>
    <row r="112" spans="2:6" ht="15.75" customHeight="1" x14ac:dyDescent="0.25">
      <c r="B112" s="32">
        <v>42125</v>
      </c>
      <c r="C112" s="33">
        <v>423102.9</v>
      </c>
      <c r="D112" s="21">
        <v>58621370</v>
      </c>
      <c r="E112" s="46">
        <v>138.55109478096227</v>
      </c>
      <c r="F112" s="28"/>
    </row>
    <row r="113" spans="2:6" ht="15.75" customHeight="1" x14ac:dyDescent="0.25">
      <c r="B113" s="32">
        <v>42156</v>
      </c>
      <c r="C113" s="33">
        <v>494031.45</v>
      </c>
      <c r="D113" s="21">
        <v>63660990</v>
      </c>
      <c r="E113" s="46">
        <v>128.86019705830469</v>
      </c>
      <c r="F113" s="28"/>
    </row>
    <row r="114" spans="2:6" ht="15.75" customHeight="1" x14ac:dyDescent="0.25">
      <c r="B114" s="32">
        <v>42186</v>
      </c>
      <c r="C114" s="33">
        <v>484830.3</v>
      </c>
      <c r="D114" s="21">
        <v>64536310</v>
      </c>
      <c r="E114" s="46">
        <v>133.11113187438986</v>
      </c>
      <c r="F114" s="28"/>
    </row>
    <row r="115" spans="2:6" ht="15.75" customHeight="1" x14ac:dyDescent="0.25">
      <c r="B115" s="32">
        <v>42217</v>
      </c>
      <c r="C115" s="33">
        <v>431966.62</v>
      </c>
      <c r="D115" s="21">
        <v>59042390</v>
      </c>
      <c r="E115" s="46">
        <v>136.68276034847321</v>
      </c>
      <c r="F115" s="28"/>
    </row>
    <row r="116" spans="2:6" ht="15.75" customHeight="1" x14ac:dyDescent="0.25">
      <c r="B116" s="32">
        <v>42248</v>
      </c>
      <c r="C116" s="33">
        <v>474358.95</v>
      </c>
      <c r="D116" s="21">
        <v>60140990</v>
      </c>
      <c r="E116" s="46">
        <v>126.78371515916375</v>
      </c>
      <c r="F116" s="28"/>
    </row>
    <row r="117" spans="2:6" ht="15.75" customHeight="1" x14ac:dyDescent="0.25">
      <c r="B117" s="32">
        <v>42278</v>
      </c>
      <c r="C117" s="33">
        <v>424219.8</v>
      </c>
      <c r="D117" s="21">
        <v>55910080</v>
      </c>
      <c r="E117" s="46">
        <v>131.79507415731186</v>
      </c>
      <c r="F117" s="28"/>
    </row>
    <row r="118" spans="2:6" ht="15.75" customHeight="1" x14ac:dyDescent="0.25">
      <c r="B118" s="32">
        <v>42309</v>
      </c>
      <c r="C118" s="33">
        <v>322645.45</v>
      </c>
      <c r="D118" s="21">
        <v>45477530</v>
      </c>
      <c r="E118" s="46">
        <v>140.95202644264779</v>
      </c>
      <c r="F118" s="28"/>
    </row>
    <row r="119" spans="2:6" x14ac:dyDescent="0.25">
      <c r="B119" s="34">
        <v>42339</v>
      </c>
      <c r="C119" s="33">
        <v>474171.34</v>
      </c>
      <c r="D119" s="21">
        <v>58830160</v>
      </c>
      <c r="E119" s="46">
        <v>124.06941338968315</v>
      </c>
      <c r="F119" s="28"/>
    </row>
    <row r="120" spans="2:6" ht="15.75" customHeight="1" x14ac:dyDescent="0.25">
      <c r="B120" s="29">
        <v>42370</v>
      </c>
      <c r="C120" s="30">
        <v>332801.25</v>
      </c>
      <c r="D120" s="31">
        <v>44762070</v>
      </c>
      <c r="E120" s="45">
        <v>134.50090707291514</v>
      </c>
      <c r="F120" s="28"/>
    </row>
    <row r="121" spans="2:6" ht="15.75" customHeight="1" x14ac:dyDescent="0.25">
      <c r="B121" s="32">
        <v>42401</v>
      </c>
      <c r="C121" s="33">
        <v>338361.86</v>
      </c>
      <c r="D121" s="21">
        <v>47963979.999999993</v>
      </c>
      <c r="E121" s="46">
        <v>141.75350614280225</v>
      </c>
      <c r="F121" s="28"/>
    </row>
    <row r="122" spans="2:6" ht="15.75" customHeight="1" x14ac:dyDescent="0.25">
      <c r="B122" s="32">
        <v>42430</v>
      </c>
      <c r="C122" s="33">
        <v>459690.55</v>
      </c>
      <c r="D122" s="21">
        <v>57542600</v>
      </c>
      <c r="E122" s="46">
        <v>125.17681731764988</v>
      </c>
      <c r="F122" s="28"/>
    </row>
    <row r="123" spans="2:6" ht="15.75" customHeight="1" x14ac:dyDescent="0.25">
      <c r="B123" s="32">
        <v>42461</v>
      </c>
      <c r="C123" s="33">
        <v>424115.45</v>
      </c>
      <c r="D123" s="21">
        <v>57399290</v>
      </c>
      <c r="E123" s="46">
        <v>135.33883285789281</v>
      </c>
      <c r="F123" s="28"/>
    </row>
    <row r="124" spans="2:6" ht="15.75" customHeight="1" x14ac:dyDescent="0.25">
      <c r="B124" s="32">
        <v>42491</v>
      </c>
      <c r="C124" s="33">
        <v>436145.4</v>
      </c>
      <c r="D124" s="21">
        <v>59595240</v>
      </c>
      <c r="E124" s="46">
        <v>136.64076246132598</v>
      </c>
      <c r="F124" s="28"/>
    </row>
    <row r="125" spans="2:6" ht="15.75" customHeight="1" x14ac:dyDescent="0.25">
      <c r="B125" s="32">
        <v>42522</v>
      </c>
      <c r="C125" s="33">
        <v>400392.56</v>
      </c>
      <c r="D125" s="21">
        <v>54189070</v>
      </c>
      <c r="E125" s="46">
        <v>135.33985246878714</v>
      </c>
      <c r="F125" s="28"/>
    </row>
    <row r="126" spans="2:6" ht="15.75" customHeight="1" x14ac:dyDescent="0.25">
      <c r="B126" s="32">
        <v>42552</v>
      </c>
      <c r="C126" s="33">
        <v>401487.55</v>
      </c>
      <c r="D126" s="21">
        <v>59409990</v>
      </c>
      <c r="E126" s="46">
        <v>147.97467567798802</v>
      </c>
      <c r="F126" s="28"/>
    </row>
    <row r="127" spans="2:6" ht="15.75" customHeight="1" x14ac:dyDescent="0.25">
      <c r="B127" s="32">
        <v>42583</v>
      </c>
      <c r="C127" s="33">
        <v>526014.25</v>
      </c>
      <c r="D127" s="21">
        <v>67271959.999999985</v>
      </c>
      <c r="E127" s="46">
        <v>127.88999537560053</v>
      </c>
      <c r="F127" s="28"/>
    </row>
    <row r="128" spans="2:6" ht="15.75" customHeight="1" x14ac:dyDescent="0.25">
      <c r="B128" s="32">
        <v>42614</v>
      </c>
      <c r="C128" s="33">
        <v>450178.84</v>
      </c>
      <c r="D128" s="21">
        <v>58356570</v>
      </c>
      <c r="E128" s="46">
        <v>129.62974892378327</v>
      </c>
      <c r="F128" s="28"/>
    </row>
    <row r="129" spans="2:6" ht="15.75" customHeight="1" x14ac:dyDescent="0.25">
      <c r="B129" s="32">
        <v>42644</v>
      </c>
      <c r="C129" s="33">
        <v>432470.4</v>
      </c>
      <c r="D129" s="21">
        <v>57073890</v>
      </c>
      <c r="E129" s="46">
        <v>131.9717835024085</v>
      </c>
      <c r="F129" s="28"/>
    </row>
    <row r="130" spans="2:6" ht="15.75" customHeight="1" x14ac:dyDescent="0.25">
      <c r="B130" s="32">
        <v>42675</v>
      </c>
      <c r="C130" s="33">
        <v>329990.45</v>
      </c>
      <c r="D130" s="21">
        <v>47553080</v>
      </c>
      <c r="E130" s="46">
        <v>144.10441271861049</v>
      </c>
      <c r="F130" s="28"/>
    </row>
    <row r="131" spans="2:6" x14ac:dyDescent="0.25">
      <c r="B131" s="34">
        <v>42705</v>
      </c>
      <c r="C131" s="35">
        <v>439494.15</v>
      </c>
      <c r="D131" s="36">
        <v>58313340</v>
      </c>
      <c r="E131" s="47">
        <v>132.682858235997</v>
      </c>
      <c r="F131" s="28"/>
    </row>
    <row r="132" spans="2:6" ht="15.75" customHeight="1" x14ac:dyDescent="0.25">
      <c r="B132" s="32">
        <v>42736</v>
      </c>
      <c r="C132" s="33">
        <v>335250.7</v>
      </c>
      <c r="D132" s="21">
        <v>47290530.000000007</v>
      </c>
      <c r="E132" s="46">
        <v>141.06019763717126</v>
      </c>
      <c r="F132" s="28"/>
    </row>
    <row r="133" spans="2:6" x14ac:dyDescent="0.25">
      <c r="B133" s="32">
        <v>42767</v>
      </c>
      <c r="C133" s="33">
        <v>353507.25</v>
      </c>
      <c r="D133" s="21">
        <v>51728909.999999993</v>
      </c>
      <c r="E133" s="46">
        <v>146.33054909057734</v>
      </c>
      <c r="F133" s="28"/>
    </row>
    <row r="134" spans="2:6" x14ac:dyDescent="0.25">
      <c r="B134" s="32">
        <v>42795</v>
      </c>
      <c r="C134" s="33">
        <v>431646.39999999997</v>
      </c>
      <c r="D134" s="21">
        <v>61523470</v>
      </c>
      <c r="E134" s="46">
        <v>142.5321049822262</v>
      </c>
      <c r="F134" s="28"/>
    </row>
    <row r="135" spans="2:6" x14ac:dyDescent="0.25">
      <c r="B135" s="32">
        <v>42826</v>
      </c>
      <c r="C135" s="33">
        <v>426695.19</v>
      </c>
      <c r="D135" s="21">
        <v>61994010</v>
      </c>
      <c r="E135" s="46">
        <v>145.28874815767199</v>
      </c>
      <c r="F135" s="28"/>
    </row>
    <row r="136" spans="2:6" x14ac:dyDescent="0.25">
      <c r="B136" s="32">
        <v>42856</v>
      </c>
      <c r="C136" s="33">
        <v>462891.27</v>
      </c>
      <c r="D136" s="21">
        <v>66464590</v>
      </c>
      <c r="E136" s="46">
        <v>143.58574962971326</v>
      </c>
      <c r="F136" s="28"/>
    </row>
    <row r="137" spans="2:6" x14ac:dyDescent="0.25">
      <c r="B137" s="32">
        <v>42887</v>
      </c>
      <c r="C137" s="33">
        <v>488582.55</v>
      </c>
      <c r="D137" s="21">
        <v>71669990</v>
      </c>
      <c r="E137" s="46">
        <v>146.68962286925719</v>
      </c>
      <c r="F137" s="28"/>
    </row>
    <row r="138" spans="2:6" x14ac:dyDescent="0.25">
      <c r="B138" s="32">
        <v>42917</v>
      </c>
      <c r="C138" s="33">
        <v>490526.27</v>
      </c>
      <c r="D138" s="21">
        <v>73382380</v>
      </c>
      <c r="E138" s="46">
        <v>149.5992864969291</v>
      </c>
      <c r="F138" s="28"/>
    </row>
    <row r="139" spans="2:6" x14ac:dyDescent="0.25">
      <c r="B139" s="32">
        <v>42948</v>
      </c>
      <c r="C139" s="33">
        <v>514200.85</v>
      </c>
      <c r="D139" s="21">
        <v>74312910</v>
      </c>
      <c r="E139" s="46">
        <v>144.52117300078365</v>
      </c>
      <c r="F139" s="28"/>
    </row>
    <row r="140" spans="2:6" x14ac:dyDescent="0.25">
      <c r="B140" s="32">
        <v>42979</v>
      </c>
      <c r="C140" s="33">
        <v>361139.20000000001</v>
      </c>
      <c r="D140" s="21">
        <v>57026990</v>
      </c>
      <c r="E140" s="46">
        <v>157.90861252392429</v>
      </c>
      <c r="F140" s="28"/>
    </row>
    <row r="141" spans="2:6" x14ac:dyDescent="0.25">
      <c r="B141" s="32">
        <v>43009</v>
      </c>
      <c r="C141" s="33">
        <v>545014.5</v>
      </c>
      <c r="D141" s="21">
        <v>76021989.999999985</v>
      </c>
      <c r="E141" s="46">
        <v>139.48617880808672</v>
      </c>
      <c r="F141" s="28"/>
    </row>
    <row r="142" spans="2:6" x14ac:dyDescent="0.25">
      <c r="B142" s="32">
        <v>43040</v>
      </c>
      <c r="C142" s="33">
        <v>480039.2</v>
      </c>
      <c r="D142" s="21">
        <v>81251200</v>
      </c>
      <c r="E142" s="46">
        <v>169.25951047331134</v>
      </c>
      <c r="F142" s="28"/>
    </row>
    <row r="143" spans="2:6" x14ac:dyDescent="0.25">
      <c r="B143" s="34">
        <v>43070</v>
      </c>
      <c r="C143" s="35">
        <v>550351.94999999995</v>
      </c>
      <c r="D143" s="36">
        <v>81729130</v>
      </c>
      <c r="E143" s="47">
        <v>148.50338951283811</v>
      </c>
      <c r="F143" s="28"/>
    </row>
    <row r="144" spans="2:6" x14ac:dyDescent="0.25">
      <c r="B144" s="32">
        <v>43101</v>
      </c>
      <c r="C144" s="33">
        <v>557378.65</v>
      </c>
      <c r="D144" s="21">
        <v>65939540</v>
      </c>
      <c r="E144" s="46">
        <v>118.30295257990237</v>
      </c>
      <c r="F144" s="28"/>
    </row>
    <row r="145" spans="2:6" x14ac:dyDescent="0.25">
      <c r="B145" s="32">
        <v>43132</v>
      </c>
      <c r="C145" s="33">
        <v>495077.8</v>
      </c>
      <c r="D145" s="21">
        <v>75013110</v>
      </c>
      <c r="E145" s="46">
        <v>151.51782204736307</v>
      </c>
      <c r="F145" s="28"/>
    </row>
    <row r="146" spans="2:6" x14ac:dyDescent="0.25">
      <c r="B146" s="32">
        <v>43160</v>
      </c>
      <c r="C146" s="33">
        <v>448749.7</v>
      </c>
      <c r="D146" s="21">
        <v>70639780</v>
      </c>
      <c r="E146" s="46">
        <v>157.41465676745855</v>
      </c>
      <c r="F146" s="28"/>
    </row>
    <row r="147" spans="2:6" x14ac:dyDescent="0.25">
      <c r="B147" s="32">
        <v>43191</v>
      </c>
      <c r="C147" s="33">
        <v>494476.73</v>
      </c>
      <c r="D147" s="21">
        <v>77504900</v>
      </c>
      <c r="E147" s="46">
        <v>156.74124847088356</v>
      </c>
      <c r="F147" s="28"/>
    </row>
    <row r="148" spans="2:6" x14ac:dyDescent="0.25">
      <c r="B148" s="32">
        <v>43221</v>
      </c>
      <c r="C148" s="33">
        <v>532317</v>
      </c>
      <c r="D148" s="21">
        <v>84201640</v>
      </c>
      <c r="E148" s="46">
        <v>158.17950582077972</v>
      </c>
      <c r="F148" s="28"/>
    </row>
    <row r="149" spans="2:6" x14ac:dyDescent="0.25">
      <c r="B149" s="32">
        <v>43252</v>
      </c>
      <c r="C149" s="33">
        <v>459188.74</v>
      </c>
      <c r="D149" s="21">
        <v>72109470</v>
      </c>
      <c r="E149" s="46">
        <v>157.03666862562875</v>
      </c>
      <c r="F149" s="28"/>
    </row>
    <row r="150" spans="2:6" x14ac:dyDescent="0.25">
      <c r="B150" s="32">
        <v>43282</v>
      </c>
      <c r="C150" s="33">
        <v>495730.7</v>
      </c>
      <c r="D150" s="21">
        <v>76676720</v>
      </c>
      <c r="E150" s="46">
        <v>154.67414061707294</v>
      </c>
      <c r="F150" s="28"/>
    </row>
    <row r="151" spans="2:6" x14ac:dyDescent="0.25">
      <c r="B151" s="32">
        <v>43313</v>
      </c>
      <c r="C151" s="33">
        <v>484630.95</v>
      </c>
      <c r="D151" s="21">
        <v>75857920</v>
      </c>
      <c r="E151" s="46">
        <v>156.52718836879899</v>
      </c>
      <c r="F151" s="28"/>
    </row>
    <row r="152" spans="2:6" x14ac:dyDescent="0.25">
      <c r="B152" s="32">
        <v>43344</v>
      </c>
      <c r="C152" s="33">
        <v>393705.9</v>
      </c>
      <c r="D152" s="21">
        <v>58599370</v>
      </c>
      <c r="E152" s="46">
        <v>148.84046695769609</v>
      </c>
      <c r="F152" s="28"/>
    </row>
    <row r="153" spans="2:6" x14ac:dyDescent="0.25">
      <c r="B153" s="32">
        <v>43374</v>
      </c>
      <c r="C153" s="33">
        <v>455302.8</v>
      </c>
      <c r="D153" s="21">
        <v>75296330</v>
      </c>
      <c r="E153" s="46">
        <v>165.3763824865562</v>
      </c>
      <c r="F153" s="28"/>
    </row>
    <row r="154" spans="2:6" x14ac:dyDescent="0.25">
      <c r="B154" s="32">
        <v>43405</v>
      </c>
      <c r="C154" s="33">
        <v>437817.15</v>
      </c>
      <c r="D154" s="21">
        <v>68325460</v>
      </c>
      <c r="E154" s="46">
        <v>156.0593503475138</v>
      </c>
      <c r="F154" s="28"/>
    </row>
    <row r="155" spans="2:6" x14ac:dyDescent="0.25">
      <c r="B155" s="34">
        <v>43435</v>
      </c>
      <c r="C155" s="35">
        <v>473372.85</v>
      </c>
      <c r="D155" s="36">
        <v>75775230</v>
      </c>
      <c r="E155" s="47">
        <v>160.07515006405626</v>
      </c>
      <c r="F155" s="28"/>
    </row>
    <row r="156" spans="2:6" x14ac:dyDescent="0.25">
      <c r="B156" s="32">
        <v>43466</v>
      </c>
      <c r="C156" s="33">
        <v>359922.7</v>
      </c>
      <c r="D156" s="21">
        <v>57402210</v>
      </c>
      <c r="E156" s="46">
        <v>159.48482827007021</v>
      </c>
      <c r="F156" s="28"/>
    </row>
    <row r="157" spans="2:6" x14ac:dyDescent="0.25">
      <c r="B157" s="32">
        <v>43497</v>
      </c>
      <c r="C157" s="33">
        <v>359850.70999999996</v>
      </c>
      <c r="D157" s="21">
        <v>59300690</v>
      </c>
      <c r="E157" s="46">
        <v>164.79247741375863</v>
      </c>
      <c r="F157" s="28"/>
    </row>
    <row r="158" spans="2:6" x14ac:dyDescent="0.25">
      <c r="B158" s="32">
        <v>43525</v>
      </c>
      <c r="C158" s="33">
        <v>428133.63</v>
      </c>
      <c r="D158" s="21">
        <v>68197820</v>
      </c>
      <c r="E158" s="46">
        <v>159.29096716835815</v>
      </c>
      <c r="F158" s="28"/>
    </row>
    <row r="159" spans="2:6" x14ac:dyDescent="0.25">
      <c r="B159" s="32">
        <v>43556</v>
      </c>
      <c r="C159" s="33">
        <v>425102.75</v>
      </c>
      <c r="D159" s="21">
        <v>70398940</v>
      </c>
      <c r="E159" s="46">
        <v>165.6045273760285</v>
      </c>
      <c r="F159" s="28"/>
    </row>
    <row r="160" spans="2:6" x14ac:dyDescent="0.25">
      <c r="B160" s="32">
        <v>43586</v>
      </c>
      <c r="C160" s="33">
        <v>452547.6</v>
      </c>
      <c r="D160" s="21">
        <v>74018460</v>
      </c>
      <c r="E160" s="46">
        <v>163.55950180710272</v>
      </c>
      <c r="F160" s="28"/>
    </row>
    <row r="161" spans="2:6" x14ac:dyDescent="0.25">
      <c r="B161" s="32">
        <v>43617</v>
      </c>
      <c r="C161" s="33">
        <v>375418.07</v>
      </c>
      <c r="D161" s="21">
        <v>64367450</v>
      </c>
      <c r="E161" s="46">
        <v>171.45538572503983</v>
      </c>
      <c r="F161" s="28"/>
    </row>
    <row r="162" spans="2:6" x14ac:dyDescent="0.25">
      <c r="B162" s="32">
        <v>43647</v>
      </c>
      <c r="C162" s="33">
        <v>488996.74000000005</v>
      </c>
      <c r="D162" s="21">
        <v>85706290</v>
      </c>
      <c r="E162" s="46">
        <v>175.26965517193426</v>
      </c>
      <c r="F162" s="28"/>
    </row>
    <row r="163" spans="2:6" x14ac:dyDescent="0.25">
      <c r="B163" s="32">
        <v>43678</v>
      </c>
      <c r="C163" s="33">
        <v>436847.71</v>
      </c>
      <c r="D163" s="21">
        <v>78036620</v>
      </c>
      <c r="E163" s="46">
        <v>178.63575386488807</v>
      </c>
      <c r="F163" s="28"/>
    </row>
    <row r="164" spans="2:6" x14ac:dyDescent="0.25">
      <c r="B164" s="32">
        <v>43709</v>
      </c>
      <c r="C164" s="33">
        <v>403466.12</v>
      </c>
      <c r="D164" s="21">
        <v>71782500</v>
      </c>
      <c r="E164" s="46">
        <v>177.91456690341187</v>
      </c>
      <c r="F164" s="28"/>
    </row>
    <row r="165" spans="2:6" x14ac:dyDescent="0.25">
      <c r="B165" s="32">
        <v>43739</v>
      </c>
      <c r="C165" s="33">
        <v>400352.93</v>
      </c>
      <c r="D165" s="21">
        <v>73168310</v>
      </c>
      <c r="E165" s="46">
        <v>182.75952170501162</v>
      </c>
      <c r="F165" s="28"/>
    </row>
    <row r="166" spans="2:6" x14ac:dyDescent="0.25">
      <c r="B166" s="32">
        <v>43770</v>
      </c>
      <c r="C166" s="33">
        <v>406626.2</v>
      </c>
      <c r="D166" s="21">
        <v>73770340</v>
      </c>
      <c r="E166" s="46">
        <v>181.4205282394494</v>
      </c>
      <c r="F166" s="28"/>
    </row>
    <row r="167" spans="2:6" x14ac:dyDescent="0.25">
      <c r="B167" s="34">
        <v>43800</v>
      </c>
      <c r="C167" s="35">
        <v>498433.74</v>
      </c>
      <c r="D167" s="36">
        <v>87419770</v>
      </c>
      <c r="E167" s="47">
        <v>175.38894939174864</v>
      </c>
      <c r="F167" s="28"/>
    </row>
    <row r="168" spans="2:6" x14ac:dyDescent="0.25">
      <c r="B168" s="32">
        <v>43831</v>
      </c>
      <c r="C168" s="33">
        <v>432155.92</v>
      </c>
      <c r="D168" s="21">
        <v>78125300</v>
      </c>
      <c r="E168" s="46">
        <v>180.78035353536288</v>
      </c>
      <c r="F168" s="28"/>
    </row>
    <row r="169" spans="2:6" x14ac:dyDescent="0.25">
      <c r="B169" s="32">
        <v>43862</v>
      </c>
      <c r="C169" s="33">
        <v>412085.69</v>
      </c>
      <c r="D169" s="21">
        <v>75439850</v>
      </c>
      <c r="E169" s="46">
        <v>183.06835648672973</v>
      </c>
      <c r="F169" s="28"/>
    </row>
    <row r="170" spans="2:6" x14ac:dyDescent="0.25">
      <c r="B170" s="32">
        <v>43891</v>
      </c>
      <c r="C170" s="33">
        <v>523027.93</v>
      </c>
      <c r="D170" s="21">
        <v>97902400</v>
      </c>
      <c r="E170" s="46">
        <v>187.18388518945801</v>
      </c>
      <c r="F170" s="28"/>
    </row>
    <row r="171" spans="2:6" x14ac:dyDescent="0.25">
      <c r="B171" s="32">
        <v>43922</v>
      </c>
      <c r="C171" s="33">
        <v>434538.77</v>
      </c>
      <c r="D171" s="21">
        <v>88551490</v>
      </c>
      <c r="E171" s="46">
        <v>203.78271425585339</v>
      </c>
      <c r="F171" s="28"/>
    </row>
    <row r="172" spans="2:6" x14ac:dyDescent="0.25">
      <c r="B172" s="32">
        <v>43952</v>
      </c>
      <c r="C172" s="33">
        <v>402409.8</v>
      </c>
      <c r="D172" s="21">
        <v>80143710</v>
      </c>
      <c r="E172" s="46">
        <v>199.15943895998558</v>
      </c>
      <c r="F172" s="28"/>
    </row>
    <row r="173" spans="2:6" x14ac:dyDescent="0.25">
      <c r="B173" s="32">
        <v>43983</v>
      </c>
      <c r="C173" s="33">
        <v>467640.96</v>
      </c>
      <c r="D173" s="21">
        <v>90189930</v>
      </c>
      <c r="E173" s="46">
        <v>192.86148501619704</v>
      </c>
      <c r="F173" s="28"/>
    </row>
    <row r="174" spans="2:6" x14ac:dyDescent="0.25">
      <c r="B174" s="32">
        <v>44013</v>
      </c>
      <c r="C174" s="33">
        <v>580343.91999999993</v>
      </c>
      <c r="D174" s="21">
        <v>109869200</v>
      </c>
      <c r="E174" s="46">
        <v>189.31739648448459</v>
      </c>
      <c r="F174" s="28"/>
    </row>
    <row r="175" spans="2:6" x14ac:dyDescent="0.25">
      <c r="B175" s="32">
        <v>44044</v>
      </c>
      <c r="C175" s="33">
        <v>499869.91</v>
      </c>
      <c r="D175" s="21">
        <v>98705290</v>
      </c>
      <c r="E175" s="46">
        <v>197.46195565162145</v>
      </c>
      <c r="F175" s="28"/>
    </row>
    <row r="176" spans="2:6" x14ac:dyDescent="0.25">
      <c r="B176" s="32">
        <v>44075</v>
      </c>
      <c r="C176" s="33">
        <v>412641.98</v>
      </c>
      <c r="D176" s="21">
        <v>83830420</v>
      </c>
      <c r="E176" s="46">
        <v>203.15533577073279</v>
      </c>
      <c r="F176" s="28"/>
    </row>
    <row r="177" spans="2:6" x14ac:dyDescent="0.25">
      <c r="B177" s="32">
        <v>44105</v>
      </c>
      <c r="C177" s="33">
        <v>422938.51</v>
      </c>
      <c r="D177" s="21">
        <v>85905680</v>
      </c>
      <c r="E177" s="46">
        <v>203.11624023076072</v>
      </c>
      <c r="F177" s="28"/>
    </row>
    <row r="178" spans="2:6" x14ac:dyDescent="0.25">
      <c r="B178" s="32">
        <v>44136</v>
      </c>
      <c r="C178" s="33">
        <v>444759.22</v>
      </c>
      <c r="D178" s="21">
        <v>86432210</v>
      </c>
      <c r="E178" s="46">
        <v>194.33483582420169</v>
      </c>
      <c r="F178" s="28"/>
    </row>
    <row r="179" spans="2:6" x14ac:dyDescent="0.25">
      <c r="B179" s="34">
        <v>44166</v>
      </c>
      <c r="C179" s="35">
        <v>560196.37</v>
      </c>
      <c r="D179" s="36">
        <v>108771570</v>
      </c>
      <c r="E179" s="47">
        <v>194.16685973884478</v>
      </c>
      <c r="F179" s="28"/>
    </row>
    <row r="180" spans="2:6" x14ac:dyDescent="0.25">
      <c r="B180" s="32">
        <v>44197</v>
      </c>
      <c r="C180" s="33">
        <v>411875.5</v>
      </c>
      <c r="D180" s="21">
        <v>78238420</v>
      </c>
      <c r="E180" s="46">
        <v>189.95647956724787</v>
      </c>
      <c r="F180" s="28"/>
    </row>
    <row r="181" spans="2:6" x14ac:dyDescent="0.25">
      <c r="B181" s="32">
        <v>44228</v>
      </c>
      <c r="C181" s="33">
        <v>418728.52</v>
      </c>
      <c r="D181" s="21">
        <v>79080217</v>
      </c>
      <c r="E181" s="46">
        <v>188.857966971058</v>
      </c>
      <c r="F181" s="28"/>
    </row>
    <row r="182" spans="2:6" x14ac:dyDescent="0.25">
      <c r="B182" s="32">
        <v>44256</v>
      </c>
      <c r="C182" s="33">
        <v>584949.46</v>
      </c>
      <c r="D182" s="21">
        <v>99076519.909999996</v>
      </c>
      <c r="E182" s="46">
        <v>169.37620544174877</v>
      </c>
      <c r="F182" s="28"/>
    </row>
    <row r="183" spans="2:6" x14ac:dyDescent="0.25">
      <c r="B183" s="32">
        <v>44287</v>
      </c>
      <c r="C183" s="33">
        <v>412252.59</v>
      </c>
      <c r="D183" s="21">
        <v>82838847.879999995</v>
      </c>
      <c r="E183" s="46">
        <v>200.94197074662404</v>
      </c>
      <c r="F183" s="28"/>
    </row>
    <row r="184" spans="2:6" x14ac:dyDescent="0.25">
      <c r="B184" s="32">
        <v>44317</v>
      </c>
      <c r="C184" s="33">
        <v>477043.7</v>
      </c>
      <c r="D184" s="21">
        <v>101681486.22</v>
      </c>
      <c r="E184" s="46">
        <v>213.14920670789698</v>
      </c>
      <c r="F184" s="28"/>
    </row>
    <row r="185" spans="2:6" x14ac:dyDescent="0.25">
      <c r="B185" s="32">
        <v>44348</v>
      </c>
      <c r="C185" s="33">
        <v>511605.6</v>
      </c>
      <c r="D185" s="21">
        <v>105161090.87</v>
      </c>
      <c r="E185" s="46">
        <v>205.55109418270638</v>
      </c>
      <c r="F185" s="28"/>
    </row>
    <row r="186" spans="2:6" x14ac:dyDescent="0.25">
      <c r="B186" s="32">
        <v>44378</v>
      </c>
      <c r="C186" s="33">
        <v>428675.94</v>
      </c>
      <c r="D186" s="21">
        <v>84480668.069999993</v>
      </c>
      <c r="E186" s="46">
        <v>197.07350048617141</v>
      </c>
      <c r="F186" s="28"/>
    </row>
    <row r="187" spans="2:6" x14ac:dyDescent="0.25">
      <c r="B187" s="32">
        <v>44409</v>
      </c>
      <c r="C187" s="33">
        <v>462997.24</v>
      </c>
      <c r="D187" s="21">
        <v>94911931.390000001</v>
      </c>
      <c r="E187" s="46">
        <v>204.99459433062711</v>
      </c>
      <c r="F187" s="28"/>
    </row>
    <row r="188" spans="2:6" x14ac:dyDescent="0.25">
      <c r="B188" s="32">
        <v>44440</v>
      </c>
      <c r="C188" s="33">
        <v>475503.93</v>
      </c>
      <c r="D188" s="21">
        <v>95980565.349999994</v>
      </c>
      <c r="E188" s="46">
        <v>201.85020416129893</v>
      </c>
      <c r="F188" s="28"/>
    </row>
    <row r="189" spans="2:6" x14ac:dyDescent="0.25">
      <c r="B189" s="32">
        <v>44470</v>
      </c>
      <c r="C189" s="33">
        <v>480291.61</v>
      </c>
      <c r="D189" s="21">
        <v>98528478.75</v>
      </c>
      <c r="E189" s="46">
        <v>205.14303539468449</v>
      </c>
      <c r="F189" s="28"/>
    </row>
    <row r="190" spans="2:6" x14ac:dyDescent="0.25">
      <c r="B190" s="32">
        <v>44501</v>
      </c>
      <c r="C190" s="33">
        <v>508241.76</v>
      </c>
      <c r="D190" s="21">
        <v>100328340.78</v>
      </c>
      <c r="E190" s="46">
        <v>197.40278874368764</v>
      </c>
      <c r="F190" s="28"/>
    </row>
    <row r="191" spans="2:6" x14ac:dyDescent="0.25">
      <c r="B191" s="34">
        <v>44531</v>
      </c>
      <c r="C191" s="35">
        <v>509197.07</v>
      </c>
      <c r="D191" s="36">
        <v>101124435.45</v>
      </c>
      <c r="E191" s="47">
        <v>198.59587065180875</v>
      </c>
      <c r="F191" s="28"/>
    </row>
    <row r="192" spans="2:6" x14ac:dyDescent="0.25">
      <c r="B192" s="32">
        <v>44562</v>
      </c>
      <c r="C192" s="33">
        <v>322833.49</v>
      </c>
      <c r="D192" s="21">
        <v>65962975.909999996</v>
      </c>
      <c r="E192" s="46">
        <v>204.32507144782284</v>
      </c>
      <c r="F192" s="28"/>
    </row>
    <row r="193" spans="2:6" x14ac:dyDescent="0.25">
      <c r="B193" s="32">
        <v>44593</v>
      </c>
      <c r="C193" s="48">
        <v>334671.48</v>
      </c>
      <c r="D193" s="21">
        <v>76384676.879999995</v>
      </c>
      <c r="E193" s="46">
        <v>228.23778375139702</v>
      </c>
      <c r="F193" s="28"/>
    </row>
    <row r="194" spans="2:6" x14ac:dyDescent="0.25">
      <c r="B194" s="32">
        <v>44621</v>
      </c>
      <c r="C194" s="48">
        <v>387084.21</v>
      </c>
      <c r="D194" s="48">
        <v>86786083.75999999</v>
      </c>
      <c r="E194" s="46">
        <v>224.2046601694241</v>
      </c>
      <c r="F194" s="28"/>
    </row>
    <row r="195" spans="2:6" x14ac:dyDescent="0.25">
      <c r="B195" s="32">
        <v>44652</v>
      </c>
      <c r="C195" s="48">
        <v>321812.65999999997</v>
      </c>
      <c r="D195" s="48">
        <v>76609970.030000001</v>
      </c>
      <c r="E195" s="46">
        <v>238.05766382839013</v>
      </c>
      <c r="F195" s="28"/>
    </row>
    <row r="196" spans="2:6" x14ac:dyDescent="0.25">
      <c r="B196" s="32">
        <v>44682</v>
      </c>
      <c r="C196" s="48">
        <v>406333.28</v>
      </c>
      <c r="D196" s="48">
        <v>93356557.629999995</v>
      </c>
      <c r="E196" s="46">
        <v>229.75365845002898</v>
      </c>
      <c r="F196" s="28"/>
    </row>
    <row r="197" spans="2:6" x14ac:dyDescent="0.25">
      <c r="B197" s="32">
        <v>44713</v>
      </c>
      <c r="C197" s="48">
        <v>423861.27</v>
      </c>
      <c r="D197" s="1">
        <v>100699245.34999999</v>
      </c>
      <c r="E197" s="46">
        <v>237.57595344816474</v>
      </c>
    </row>
    <row r="198" spans="2:6" x14ac:dyDescent="0.25">
      <c r="B198" s="32">
        <v>44743</v>
      </c>
      <c r="C198" s="48">
        <v>406333.28</v>
      </c>
      <c r="D198" s="48">
        <v>93356557.629999995</v>
      </c>
      <c r="E198" s="46">
        <v>229.75365845002898</v>
      </c>
    </row>
    <row r="199" spans="2:6" x14ac:dyDescent="0.25">
      <c r="B199" s="32">
        <v>44774</v>
      </c>
      <c r="C199" s="48">
        <v>392304.46</v>
      </c>
      <c r="D199" s="48">
        <v>97253370.620000005</v>
      </c>
      <c r="E199" s="46">
        <v>247.9027911637813</v>
      </c>
    </row>
    <row r="200" spans="2:6" x14ac:dyDescent="0.25">
      <c r="B200" s="32">
        <v>44805</v>
      </c>
      <c r="C200" s="48">
        <v>370228.51</v>
      </c>
      <c r="D200" s="48">
        <v>92297157.579999998</v>
      </c>
      <c r="E200" s="46">
        <v>249.29781226194601</v>
      </c>
    </row>
    <row r="201" spans="2:6" x14ac:dyDescent="0.25">
      <c r="B201" s="32">
        <v>44835</v>
      </c>
      <c r="C201" s="48">
        <v>391825.89</v>
      </c>
      <c r="D201" s="48">
        <v>96009732.050000012</v>
      </c>
      <c r="E201" s="46">
        <v>245.03161863551182</v>
      </c>
    </row>
    <row r="202" spans="2:6" x14ac:dyDescent="0.25">
      <c r="B202" s="32">
        <v>44866</v>
      </c>
      <c r="C202" s="48">
        <v>363580.06</v>
      </c>
      <c r="D202" s="48">
        <v>90810792.469999999</v>
      </c>
      <c r="E202" s="46">
        <v>249.76835217530908</v>
      </c>
    </row>
    <row r="203" spans="2:6" x14ac:dyDescent="0.25">
      <c r="B203" s="32">
        <v>44896</v>
      </c>
      <c r="C203" s="48">
        <v>407587.85</v>
      </c>
      <c r="D203" s="48">
        <v>97839332.210000008</v>
      </c>
      <c r="E203" s="46">
        <v>240.04477123152716</v>
      </c>
    </row>
    <row r="204" spans="2:6" x14ac:dyDescent="0.25">
      <c r="B204" s="29">
        <v>44927</v>
      </c>
      <c r="C204" s="30">
        <v>344520.81</v>
      </c>
      <c r="D204" s="31">
        <v>70848067.430000007</v>
      </c>
      <c r="E204" s="45">
        <v>205.64234546528556</v>
      </c>
    </row>
    <row r="205" spans="2:6" x14ac:dyDescent="0.25">
      <c r="B205" s="32">
        <v>44958</v>
      </c>
      <c r="C205" s="33">
        <v>304323.45</v>
      </c>
      <c r="D205" s="48">
        <v>75962488.260000005</v>
      </c>
      <c r="E205" s="46">
        <v>249.61102491444549</v>
      </c>
    </row>
    <row r="206" spans="2:6" x14ac:dyDescent="0.25">
      <c r="B206" s="32">
        <v>44986</v>
      </c>
      <c r="C206" s="33">
        <v>395279.61</v>
      </c>
      <c r="D206" s="48">
        <v>98325759.479999989</v>
      </c>
      <c r="E206" s="46">
        <v>248.74988993234433</v>
      </c>
    </row>
    <row r="207" spans="2:6" x14ac:dyDescent="0.25">
      <c r="B207" s="32">
        <v>45017</v>
      </c>
      <c r="C207" s="33">
        <v>335350</v>
      </c>
      <c r="D207" s="48">
        <v>88650933.75</v>
      </c>
      <c r="E207" s="46">
        <v>264.35346280005962</v>
      </c>
    </row>
    <row r="208" spans="2:6" x14ac:dyDescent="0.25">
      <c r="B208" s="32">
        <v>45047</v>
      </c>
      <c r="C208" s="33">
        <v>467606.05</v>
      </c>
      <c r="D208" s="48">
        <v>115945947.14</v>
      </c>
      <c r="E208" s="46">
        <v>247.95647348874124</v>
      </c>
    </row>
    <row r="209" spans="2:6" x14ac:dyDescent="0.25">
      <c r="B209" s="32">
        <v>45078</v>
      </c>
      <c r="C209" s="33">
        <v>401727.83</v>
      </c>
      <c r="D209" s="48">
        <v>101045339.36</v>
      </c>
      <c r="E209" s="46">
        <v>251.52685926688227</v>
      </c>
    </row>
    <row r="210" spans="2:6" x14ac:dyDescent="0.25">
      <c r="B210" s="32">
        <v>45108</v>
      </c>
      <c r="C210" s="33">
        <v>440159.15</v>
      </c>
      <c r="D210" s="48">
        <v>107674615.91</v>
      </c>
      <c r="E210" s="46">
        <v>244.62655362270669</v>
      </c>
    </row>
    <row r="211" spans="2:6" x14ac:dyDescent="0.25">
      <c r="B211" s="32">
        <v>45139</v>
      </c>
      <c r="C211" s="33">
        <v>423382.03</v>
      </c>
      <c r="D211" s="48">
        <v>104408321.95</v>
      </c>
      <c r="E211" s="46">
        <v>246.60546398249352</v>
      </c>
    </row>
    <row r="212" spans="2:6" x14ac:dyDescent="0.25">
      <c r="B212" s="32">
        <v>45170</v>
      </c>
      <c r="C212" s="33">
        <v>448116.92</v>
      </c>
      <c r="D212" s="48">
        <v>114387985.3</v>
      </c>
      <c r="E212" s="46">
        <v>255.26370506161652</v>
      </c>
    </row>
    <row r="213" spans="2:6" x14ac:dyDescent="0.25">
      <c r="B213" s="32">
        <v>45200</v>
      </c>
      <c r="C213" s="33">
        <v>480146.72</v>
      </c>
      <c r="D213" s="48">
        <v>119348148.59999999</v>
      </c>
      <c r="E213" s="46">
        <v>248.5659979099722</v>
      </c>
    </row>
    <row r="214" spans="2:6" x14ac:dyDescent="0.25">
      <c r="B214" s="32">
        <v>45231</v>
      </c>
      <c r="C214" s="33">
        <v>464353.36</v>
      </c>
      <c r="D214" s="48">
        <v>114135023.38</v>
      </c>
      <c r="E214" s="46">
        <v>245.79346939580668</v>
      </c>
    </row>
    <row r="215" spans="2:6" x14ac:dyDescent="0.25">
      <c r="B215" s="32">
        <v>45261</v>
      </c>
      <c r="C215" s="33">
        <v>477150.57</v>
      </c>
      <c r="D215" s="48">
        <v>119258546.56999999</v>
      </c>
      <c r="E215" s="46">
        <v>249.93902149168551</v>
      </c>
      <c r="F215" s="50"/>
    </row>
    <row r="216" spans="2:6" x14ac:dyDescent="0.25">
      <c r="B216" s="63">
        <v>45292</v>
      </c>
      <c r="C216" s="57">
        <v>416188.83</v>
      </c>
      <c r="D216" s="58">
        <v>91846779.560000002</v>
      </c>
      <c r="E216" s="59">
        <v>220.68535467422322</v>
      </c>
      <c r="F216" s="50"/>
    </row>
    <row r="217" spans="2:6" x14ac:dyDescent="0.25">
      <c r="B217" s="65">
        <v>45323</v>
      </c>
      <c r="C217" s="66">
        <v>417434</v>
      </c>
      <c r="D217" s="48">
        <v>102882539</v>
      </c>
      <c r="E217" s="67">
        <v>246</v>
      </c>
      <c r="F217" s="50"/>
    </row>
    <row r="218" spans="2:6" x14ac:dyDescent="0.25">
      <c r="B218" s="65">
        <v>45352</v>
      </c>
      <c r="C218" s="66">
        <v>472029.99</v>
      </c>
      <c r="D218" s="48">
        <v>114067279.65000001</v>
      </c>
      <c r="E218" s="67">
        <v>241.65261120379239</v>
      </c>
      <c r="F218" s="50"/>
    </row>
    <row r="219" spans="2:6" x14ac:dyDescent="0.25">
      <c r="B219" s="65">
        <v>45383</v>
      </c>
      <c r="C219" s="66">
        <v>592940.04</v>
      </c>
      <c r="D219" s="48">
        <v>139265572.13</v>
      </c>
      <c r="E219" s="67">
        <v>234.87294285270394</v>
      </c>
      <c r="F219" s="50"/>
    </row>
    <row r="220" spans="2:6" x14ac:dyDescent="0.25">
      <c r="B220" s="65">
        <v>45413</v>
      </c>
      <c r="C220" s="66">
        <v>487554.15</v>
      </c>
      <c r="D220" s="48">
        <v>127857416.51000001</v>
      </c>
      <c r="E220" s="67">
        <v>262.24249452086502</v>
      </c>
      <c r="F220" s="50"/>
    </row>
    <row r="221" spans="2:6" x14ac:dyDescent="0.25">
      <c r="B221" s="65">
        <v>45444</v>
      </c>
      <c r="C221" s="66">
        <v>408170.05</v>
      </c>
      <c r="D221" s="48">
        <v>107616769.69</v>
      </c>
      <c r="E221" s="67">
        <v>263.65670310695259</v>
      </c>
      <c r="F221" s="50"/>
    </row>
    <row r="222" spans="2:6" x14ac:dyDescent="0.25">
      <c r="B222" s="65">
        <v>45474</v>
      </c>
      <c r="C222" s="66">
        <v>554303.22</v>
      </c>
      <c r="D222" s="48">
        <v>145792928.61000001</v>
      </c>
      <c r="E222" s="67">
        <v>263.02017262320794</v>
      </c>
      <c r="F222" s="50"/>
    </row>
    <row r="223" spans="2:6" x14ac:dyDescent="0.25">
      <c r="B223" s="65">
        <v>45505</v>
      </c>
      <c r="C223" s="66">
        <v>500956.51</v>
      </c>
      <c r="D223" s="48">
        <v>129904442.40000001</v>
      </c>
      <c r="E223" s="67">
        <v>259.31281420017876</v>
      </c>
      <c r="F223" s="50"/>
    </row>
    <row r="224" spans="2:6" x14ac:dyDescent="0.25">
      <c r="B224" s="65">
        <v>45536</v>
      </c>
      <c r="C224" s="66">
        <v>529614.22</v>
      </c>
      <c r="D224" s="48">
        <v>135760705.75</v>
      </c>
      <c r="E224" s="67">
        <v>256.33886067107488</v>
      </c>
      <c r="F224" s="50"/>
    </row>
    <row r="225" spans="2:5" x14ac:dyDescent="0.25">
      <c r="B225" s="64">
        <v>45566</v>
      </c>
      <c r="C225" s="60">
        <v>421652.02</v>
      </c>
      <c r="D225" s="61">
        <v>110046402.12</v>
      </c>
      <c r="E225" s="62">
        <v>260.98867525880701</v>
      </c>
    </row>
    <row r="227" spans="2:5" x14ac:dyDescent="0.25">
      <c r="B227" s="38" t="s">
        <v>24</v>
      </c>
    </row>
    <row r="228" spans="2:5" x14ac:dyDescent="0.25">
      <c r="B228" s="38" t="s">
        <v>31</v>
      </c>
    </row>
  </sheetData>
  <mergeCells count="1">
    <mergeCell ref="C9:D9"/>
  </mergeCells>
  <hyperlinks>
    <hyperlink ref="E9" location="Manteca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2B2583-6ADA-4EAB-BCCA-0F8EFDB95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763BF9-23CE-4C2F-B54E-4EEEF88CB85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9D2F313-9069-45DA-BAF7-90A9B691C2F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72796901-8C44-42DB-9218-BCF007D9C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Manteca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2024-12-16T19:38:33Z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