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144" documentId="8_{42A8EF29-768B-453D-97B1-8C7EC277896E}" xr6:coauthVersionLast="47" xr6:coauthVersionMax="47" xr10:uidLastSave="{57F5CA44-5836-4A9A-A512-17CE3D7C675A}"/>
  <bookViews>
    <workbookView xWindow="-120" yWindow="-120" windowWidth="29040" windowHeight="15720" xr2:uid="{00000000-000D-0000-FFFF-FFFF00000000}"/>
  </bookViews>
  <sheets>
    <sheet name="Yogur" sheetId="5" r:id="rId1"/>
    <sheet name="Listado Datos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5" l="1"/>
  <c r="O31" i="5"/>
  <c r="Q75" i="5"/>
  <c r="O53" i="5"/>
  <c r="O71" i="5"/>
  <c r="O72" i="5"/>
  <c r="O73" i="5"/>
  <c r="O74" i="5"/>
  <c r="P74" i="5"/>
  <c r="Q73" i="5"/>
  <c r="Q74" i="5"/>
  <c r="O51" i="5"/>
  <c r="O52" i="5"/>
  <c r="Q69" i="5"/>
  <c r="Q70" i="5"/>
  <c r="R70" i="5"/>
  <c r="Q71" i="5"/>
  <c r="R71" i="5"/>
  <c r="Q72" i="5"/>
  <c r="O29" i="5"/>
  <c r="O28" i="5"/>
  <c r="O50" i="5"/>
  <c r="Q68" i="5"/>
  <c r="Q67" i="5"/>
  <c r="R68" i="5" s="1"/>
  <c r="Q66" i="5"/>
  <c r="Q65" i="5"/>
  <c r="Q64" i="5"/>
  <c r="Q63" i="5"/>
  <c r="Q62" i="5"/>
  <c r="Q61" i="5"/>
  <c r="R62" i="5"/>
  <c r="Q60" i="5"/>
  <c r="Q59" i="5"/>
  <c r="O27" i="5"/>
  <c r="O26" i="5"/>
  <c r="O49" i="5"/>
  <c r="O48" i="5"/>
  <c r="O47" i="5"/>
  <c r="P48" i="5"/>
  <c r="O70" i="5"/>
  <c r="O69" i="5"/>
  <c r="O68" i="5"/>
  <c r="O46" i="5"/>
  <c r="O25" i="5"/>
  <c r="O24" i="5"/>
  <c r="O67" i="5"/>
  <c r="O45" i="5"/>
  <c r="O44" i="5"/>
  <c r="O23" i="5"/>
  <c r="O66" i="5"/>
  <c r="O43" i="5"/>
  <c r="O42" i="5"/>
  <c r="O22" i="5"/>
  <c r="O21" i="5"/>
  <c r="O41" i="5"/>
  <c r="O39" i="5"/>
  <c r="O38" i="5"/>
  <c r="P39" i="5"/>
  <c r="O40" i="5"/>
  <c r="P40" i="5"/>
  <c r="O18" i="5"/>
  <c r="O20" i="5"/>
  <c r="O64" i="5" s="1"/>
  <c r="O19" i="5"/>
  <c r="P20" i="5" s="1"/>
  <c r="O17" i="5"/>
  <c r="O16" i="5"/>
  <c r="O65" i="5"/>
  <c r="O37" i="5"/>
  <c r="O15" i="5"/>
  <c r="P66" i="5"/>
  <c r="R72" i="5"/>
  <c r="P19" i="5"/>
  <c r="P53" i="5"/>
  <c r="P41" i="5"/>
  <c r="O60" i="5"/>
  <c r="P28" i="5"/>
  <c r="P29" i="5"/>
  <c r="P68" i="5"/>
  <c r="P21" i="5"/>
  <c r="R60" i="5"/>
  <c r="P46" i="5"/>
  <c r="P67" i="5"/>
  <c r="P38" i="5"/>
  <c r="P45" i="5"/>
  <c r="P26" i="5"/>
  <c r="P69" i="5"/>
  <c r="R63" i="5"/>
  <c r="P43" i="5"/>
  <c r="P70" i="5"/>
  <c r="O59" i="5"/>
  <c r="P60" i="5"/>
  <c r="P30" i="5"/>
  <c r="P73" i="5"/>
  <c r="P23" i="5"/>
  <c r="P71" i="5"/>
  <c r="P49" i="5"/>
  <c r="P16" i="5"/>
  <c r="O63" i="5"/>
  <c r="R69" i="5"/>
  <c r="P51" i="5"/>
  <c r="R66" i="5"/>
  <c r="P17" i="5"/>
  <c r="P25" i="5"/>
  <c r="P52" i="5"/>
  <c r="R64" i="5"/>
  <c r="O62" i="5"/>
  <c r="P63" i="5"/>
  <c r="R67" i="5"/>
  <c r="P18" i="5"/>
  <c r="P22" i="5"/>
  <c r="P47" i="5"/>
  <c r="R61" i="5"/>
  <c r="R73" i="5"/>
  <c r="P64" i="5"/>
  <c r="P65" i="5"/>
  <c r="R65" i="5"/>
  <c r="O61" i="5"/>
  <c r="P61" i="5"/>
  <c r="P27" i="5"/>
  <c r="R74" i="5"/>
  <c r="P44" i="5"/>
  <c r="P42" i="5"/>
  <c r="P24" i="5"/>
  <c r="P72" i="5"/>
  <c r="P50" i="5"/>
  <c r="P62" i="5"/>
  <c r="R75" i="5" l="1"/>
</calcChain>
</file>

<file path=xl/sharedStrings.xml><?xml version="1.0" encoding="utf-8"?>
<sst xmlns="http://schemas.openxmlformats.org/spreadsheetml/2006/main" count="77" uniqueCount="36">
  <si>
    <t xml:space="preserve">Venta de Yogur en el Mercado Interno (*) </t>
  </si>
  <si>
    <t>Acceder al listado de datos</t>
  </si>
  <si>
    <t xml:space="preserve">Volúmen (litros) 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</si>
  <si>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</si>
  <si>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</si>
  <si>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</si>
  <si>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</si>
  <si>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</si>
  <si>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</si>
  <si>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</si>
  <si>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</si>
  <si>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</si>
  <si>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</si>
  <si>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</si>
  <si>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</si>
  <si>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</si>
  <si>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</si>
  <si>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</si>
  <si>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2020</t>
  </si>
  <si>
    <t>2021</t>
  </si>
  <si>
    <t>2022</t>
  </si>
  <si>
    <t>2023</t>
  </si>
  <si>
    <t>2024</t>
  </si>
  <si>
    <t>Fuente: Instituto Nacional de Estadísticas, INE</t>
  </si>
  <si>
    <t>Facturación ($ corrientes)</t>
  </si>
  <si>
    <t>Fuente: INE</t>
  </si>
  <si>
    <t>Precio Promedio ($/lt)</t>
  </si>
  <si>
    <t>PROMEDIO</t>
  </si>
  <si>
    <t xml:space="preserve">Prom. ponderado </t>
  </si>
  <si>
    <t>(*) Tanto el volúmen como la facturación y el precio promedio  son datos de puerta de fábrica de la encuesta del Instituto Nacional de Estadística, la cual no incluye  la totalidad de las industrias del paìs</t>
  </si>
  <si>
    <t xml:space="preserve"> </t>
  </si>
  <si>
    <t xml:space="preserve">Yogur en el Mercado Interno </t>
  </si>
  <si>
    <t>Volver a hoja principal</t>
  </si>
  <si>
    <t>Fecha</t>
  </si>
  <si>
    <t>Volúmen (litros)</t>
  </si>
  <si>
    <t>Facturación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</si>
</sst>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</numFmts>
  <fonts count="3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2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1C267D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29" applyNumberFormat="0" applyFill="0" applyAlignment="0" applyProtection="0"/>
    <xf numFmtId="0" fontId="11" fillId="20" borderId="0"/>
    <xf numFmtId="0" fontId="12" fillId="0" borderId="0"/>
    <xf numFmtId="0" fontId="13" fillId="0" borderId="30" applyNumberFormat="0" applyFill="0" applyAlignment="0" applyProtection="0"/>
    <xf numFmtId="0" fontId="14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31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21" borderId="0" applyNumberFormat="0" applyBorder="0" applyAlignment="0" applyProtection="0"/>
    <xf numFmtId="0" fontId="8" fillId="0" borderId="0"/>
    <xf numFmtId="0" fontId="2" fillId="0" borderId="0"/>
    <xf numFmtId="0" fontId="4" fillId="0" borderId="0"/>
    <xf numFmtId="0" fontId="2" fillId="0" borderId="0"/>
    <xf numFmtId="168" fontId="5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2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18" fillId="0" borderId="0"/>
    <xf numFmtId="0" fontId="4" fillId="0" borderId="0"/>
    <xf numFmtId="0" fontId="2" fillId="0" borderId="0"/>
    <xf numFmtId="0" fontId="4" fillId="0" borderId="0"/>
    <xf numFmtId="0" fontId="21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22" borderId="32" applyNumberFormat="0" applyFont="0" applyAlignment="0" applyProtection="0"/>
    <xf numFmtId="0" fontId="8" fillId="22" borderId="32" applyNumberFormat="0" applyFont="0" applyAlignment="0" applyProtection="0"/>
    <xf numFmtId="0" fontId="22" fillId="0" borderId="0" applyAlignment="0">
      <alignment horizontal="left" vertical="top" wrapText="1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3" fillId="0" borderId="0">
      <alignment horizontal="left" indent="1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33" applyNumberFormat="0" applyFill="0" applyAlignment="0" applyProtection="0"/>
    <xf numFmtId="0" fontId="14" fillId="0" borderId="34" applyNumberFormat="0" applyFill="0" applyAlignment="0" applyProtection="0"/>
    <xf numFmtId="0" fontId="26" fillId="0" borderId="0" applyNumberFormat="0" applyFill="0" applyBorder="0" applyAlignment="0" applyProtection="0"/>
    <xf numFmtId="0" fontId="28" fillId="23" borderId="0">
      <alignment horizontal="center" vertical="center"/>
    </xf>
    <xf numFmtId="17" fontId="29" fillId="23" borderId="0"/>
    <xf numFmtId="0" fontId="17" fillId="20" borderId="0">
      <alignment horizontal="left"/>
    </xf>
    <xf numFmtId="0" fontId="30" fillId="0" borderId="35" applyNumberFormat="0" applyFill="0" applyAlignment="0" applyProtection="0"/>
  </cellStyleXfs>
  <cellXfs count="87">
    <xf numFmtId="0" fontId="0" fillId="0" borderId="0" xfId="0"/>
    <xf numFmtId="3" fontId="31" fillId="0" borderId="0" xfId="0" applyNumberFormat="1" applyFont="1"/>
    <xf numFmtId="165" fontId="31" fillId="0" borderId="0" xfId="0" applyNumberFormat="1" applyFont="1"/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3" fontId="30" fillId="0" borderId="2" xfId="0" applyNumberFormat="1" applyFont="1" applyBorder="1"/>
    <xf numFmtId="9" fontId="30" fillId="0" borderId="5" xfId="93" applyFont="1" applyBorder="1"/>
    <xf numFmtId="3" fontId="30" fillId="0" borderId="7" xfId="0" applyNumberFormat="1" applyFont="1" applyBorder="1"/>
    <xf numFmtId="165" fontId="0" fillId="0" borderId="3" xfId="0" applyNumberFormat="1" applyBorder="1"/>
    <xf numFmtId="165" fontId="0" fillId="0" borderId="4" xfId="0" applyNumberFormat="1" applyBorder="1"/>
    <xf numFmtId="165" fontId="30" fillId="0" borderId="2" xfId="0" applyNumberFormat="1" applyFont="1" applyBorder="1"/>
    <xf numFmtId="165" fontId="0" fillId="0" borderId="6" xfId="0" applyNumberFormat="1" applyBorder="1"/>
    <xf numFmtId="165" fontId="0" fillId="0" borderId="0" xfId="0" applyNumberFormat="1"/>
    <xf numFmtId="165" fontId="30" fillId="0" borderId="7" xfId="0" applyNumberFormat="1" applyFont="1" applyBorder="1"/>
    <xf numFmtId="0" fontId="1" fillId="0" borderId="0" xfId="0" applyFont="1"/>
    <xf numFmtId="3" fontId="1" fillId="0" borderId="0" xfId="0" applyNumberFormat="1" applyFont="1" applyAlignment="1">
      <alignment wrapText="1"/>
    </xf>
    <xf numFmtId="3" fontId="2" fillId="0" borderId="0" xfId="0" applyNumberFormat="1" applyFont="1"/>
    <xf numFmtId="165" fontId="0" fillId="0" borderId="9" xfId="0" applyNumberFormat="1" applyBorder="1"/>
    <xf numFmtId="3" fontId="30" fillId="0" borderId="10" xfId="0" applyNumberFormat="1" applyFont="1" applyBorder="1"/>
    <xf numFmtId="9" fontId="30" fillId="0" borderId="11" xfId="93" applyFont="1" applyBorder="1"/>
    <xf numFmtId="165" fontId="0" fillId="0" borderId="8" xfId="0" applyNumberFormat="1" applyBorder="1"/>
    <xf numFmtId="166" fontId="8" fillId="0" borderId="0" xfId="36" applyNumberFormat="1"/>
    <xf numFmtId="167" fontId="8" fillId="0" borderId="0" xfId="36" applyNumberFormat="1"/>
    <xf numFmtId="167" fontId="15" fillId="0" borderId="0" xfId="32" applyNumberFormat="1" applyAlignment="1" applyProtection="1"/>
    <xf numFmtId="0" fontId="30" fillId="0" borderId="12" xfId="0" applyFont="1" applyBorder="1" applyAlignment="1">
      <alignment vertical="center" wrapText="1"/>
    </xf>
    <xf numFmtId="166" fontId="30" fillId="0" borderId="13" xfId="36" applyNumberFormat="1" applyFont="1" applyBorder="1" applyAlignment="1">
      <alignment vertical="center" wrapText="1"/>
    </xf>
    <xf numFmtId="166" fontId="30" fillId="0" borderId="14" xfId="36" applyNumberFormat="1" applyFont="1" applyBorder="1" applyAlignment="1">
      <alignment vertical="center" wrapText="1"/>
    </xf>
    <xf numFmtId="0" fontId="30" fillId="0" borderId="0" xfId="0" applyFont="1" applyAlignment="1">
      <alignment wrapText="1"/>
    </xf>
    <xf numFmtId="17" fontId="0" fillId="0" borderId="15" xfId="0" applyNumberFormat="1" applyBorder="1" applyAlignment="1">
      <alignment horizontal="center"/>
    </xf>
    <xf numFmtId="166" fontId="8" fillId="0" borderId="12" xfId="36" applyNumberFormat="1" applyBorder="1"/>
    <xf numFmtId="166" fontId="8" fillId="0" borderId="16" xfId="36" applyNumberFormat="1" applyBorder="1"/>
    <xf numFmtId="167" fontId="8" fillId="0" borderId="17" xfId="36" applyNumberFormat="1" applyBorder="1"/>
    <xf numFmtId="17" fontId="0" fillId="0" borderId="18" xfId="0" applyNumberFormat="1" applyBorder="1" applyAlignment="1">
      <alignment horizontal="center"/>
    </xf>
    <xf numFmtId="166" fontId="8" fillId="0" borderId="19" xfId="36" applyNumberFormat="1" applyBorder="1"/>
    <xf numFmtId="167" fontId="8" fillId="0" borderId="20" xfId="36" applyNumberFormat="1" applyBorder="1"/>
    <xf numFmtId="17" fontId="0" fillId="0" borderId="21" xfId="0" applyNumberFormat="1" applyBorder="1" applyAlignment="1">
      <alignment horizontal="center"/>
    </xf>
    <xf numFmtId="167" fontId="0" fillId="0" borderId="17" xfId="0" applyNumberFormat="1" applyBorder="1"/>
    <xf numFmtId="167" fontId="0" fillId="0" borderId="20" xfId="0" applyNumberFormat="1" applyBorder="1"/>
    <xf numFmtId="166" fontId="8" fillId="0" borderId="22" xfId="36" applyNumberFormat="1" applyBorder="1"/>
    <xf numFmtId="166" fontId="8" fillId="0" borderId="23" xfId="36" applyNumberFormat="1" applyBorder="1"/>
    <xf numFmtId="167" fontId="0" fillId="0" borderId="24" xfId="0" applyNumberFormat="1" applyBorder="1"/>
    <xf numFmtId="0" fontId="15" fillId="0" borderId="0" xfId="32" applyAlignment="1" applyProtection="1"/>
    <xf numFmtId="166" fontId="30" fillId="0" borderId="25" xfId="36" applyNumberFormat="1" applyFont="1" applyBorder="1" applyAlignment="1">
      <alignment vertical="center" wrapText="1"/>
    </xf>
    <xf numFmtId="0" fontId="20" fillId="0" borderId="0" xfId="0" applyFont="1"/>
    <xf numFmtId="165" fontId="30" fillId="0" borderId="10" xfId="0" applyNumberFormat="1" applyFont="1" applyBorder="1"/>
    <xf numFmtId="49" fontId="0" fillId="0" borderId="0" xfId="0" applyNumberFormat="1"/>
    <xf numFmtId="49" fontId="30" fillId="0" borderId="26" xfId="0" applyNumberFormat="1" applyFont="1" applyBorder="1"/>
    <xf numFmtId="49" fontId="30" fillId="0" borderId="7" xfId="0" applyNumberFormat="1" applyFont="1" applyBorder="1"/>
    <xf numFmtId="49" fontId="30" fillId="0" borderId="10" xfId="0" applyNumberFormat="1" applyFont="1" applyBorder="1"/>
    <xf numFmtId="49" fontId="20" fillId="0" borderId="0" xfId="0" applyNumberFormat="1" applyFont="1"/>
    <xf numFmtId="166" fontId="8" fillId="0" borderId="0" xfId="36" applyNumberFormat="1" applyBorder="1"/>
    <xf numFmtId="167" fontId="0" fillId="0" borderId="0" xfId="0" applyNumberFormat="1"/>
    <xf numFmtId="166" fontId="8" fillId="0" borderId="6" xfId="36" applyNumberFormat="1" applyFont="1" applyBorder="1"/>
    <xf numFmtId="166" fontId="8" fillId="0" borderId="8" xfId="36" applyNumberFormat="1" applyFont="1" applyBorder="1"/>
    <xf numFmtId="166" fontId="8" fillId="0" borderId="9" xfId="36" applyNumberFormat="1" applyFont="1" applyBorder="1"/>
    <xf numFmtId="166" fontId="8" fillId="0" borderId="3" xfId="36" applyNumberFormat="1" applyFont="1" applyBorder="1"/>
    <xf numFmtId="166" fontId="8" fillId="0" borderId="4" xfId="36" applyNumberFormat="1" applyFont="1" applyBorder="1"/>
    <xf numFmtId="1" fontId="30" fillId="0" borderId="8" xfId="0" applyNumberFormat="1" applyFont="1" applyBorder="1" applyAlignment="1">
      <alignment horizontal="left"/>
    </xf>
    <xf numFmtId="0" fontId="30" fillId="0" borderId="6" xfId="0" applyFont="1" applyBorder="1" applyAlignment="1">
      <alignment horizontal="left"/>
    </xf>
    <xf numFmtId="0" fontId="30" fillId="0" borderId="27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166" fontId="8" fillId="0" borderId="0" xfId="36" applyNumberFormat="1" applyFont="1" applyBorder="1"/>
    <xf numFmtId="3" fontId="0" fillId="0" borderId="0" xfId="0" applyNumberFormat="1"/>
    <xf numFmtId="3" fontId="0" fillId="0" borderId="36" xfId="0" applyNumberFormat="1" applyBorder="1"/>
    <xf numFmtId="3" fontId="0" fillId="0" borderId="37" xfId="0" applyNumberFormat="1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40" xfId="0" applyNumberFormat="1" applyBorder="1"/>
    <xf numFmtId="3" fontId="0" fillId="0" borderId="41" xfId="0" applyNumberFormat="1" applyBorder="1"/>
    <xf numFmtId="3" fontId="32" fillId="0" borderId="42" xfId="0" applyNumberFormat="1" applyFont="1" applyBorder="1"/>
    <xf numFmtId="3" fontId="0" fillId="0" borderId="42" xfId="0" applyNumberFormat="1" applyBorder="1"/>
    <xf numFmtId="3" fontId="0" fillId="0" borderId="43" xfId="0" applyNumberFormat="1" applyBorder="1"/>
    <xf numFmtId="49" fontId="30" fillId="0" borderId="6" xfId="0" applyNumberFormat="1" applyFont="1" applyBorder="1"/>
    <xf numFmtId="49" fontId="30" fillId="0" borderId="8" xfId="0" applyNumberFormat="1" applyFont="1" applyBorder="1"/>
    <xf numFmtId="3" fontId="30" fillId="0" borderId="44" xfId="0" applyNumberFormat="1" applyFont="1" applyBorder="1"/>
    <xf numFmtId="3" fontId="30" fillId="0" borderId="5" xfId="0" applyNumberFormat="1" applyFont="1" applyBorder="1"/>
    <xf numFmtId="3" fontId="30" fillId="0" borderId="11" xfId="0" applyNumberFormat="1" applyFont="1" applyBorder="1"/>
    <xf numFmtId="0" fontId="30" fillId="0" borderId="4" xfId="0" applyFont="1" applyBorder="1" applyAlignment="1">
      <alignment horizontal="center"/>
    </xf>
    <xf numFmtId="167" fontId="8" fillId="0" borderId="24" xfId="36" applyNumberFormat="1" applyBorder="1"/>
    <xf numFmtId="0" fontId="30" fillId="0" borderId="28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30" fillId="0" borderId="28" xfId="36" applyNumberFormat="1" applyFont="1" applyBorder="1" applyAlignment="1">
      <alignment horizontal="center"/>
    </xf>
    <xf numFmtId="166" fontId="30" fillId="0" borderId="27" xfId="36" applyNumberFormat="1" applyFont="1" applyBorder="1" applyAlignment="1">
      <alignment horizontal="center"/>
    </xf>
  </cellXfs>
  <cellStyles count="120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Celda vinculada 2" xfId="19" xr:uid="{00000000-0005-0000-0000-000012000000}"/>
    <cellStyle name="datos principales" xfId="20" xr:uid="{00000000-0005-0000-0000-000014000000}"/>
    <cellStyle name="datos secundarios" xfId="21" xr:uid="{00000000-0005-0000-0000-000015000000}"/>
    <cellStyle name="Encabezado 1 2" xfId="22" xr:uid="{00000000-0005-0000-0000-000016000000}"/>
    <cellStyle name="Encabezado 4 2" xfId="23" xr:uid="{00000000-0005-0000-0000-000017000000}"/>
    <cellStyle name="Euro" xfId="24" xr:uid="{00000000-0005-0000-0000-000018000000}"/>
    <cellStyle name="F2" xfId="25" xr:uid="{00000000-0005-0000-0000-000019000000}"/>
    <cellStyle name="F3" xfId="26" xr:uid="{00000000-0005-0000-0000-00001A000000}"/>
    <cellStyle name="F4" xfId="27" xr:uid="{00000000-0005-0000-0000-00001B000000}"/>
    <cellStyle name="F5" xfId="28" xr:uid="{00000000-0005-0000-0000-00001C000000}"/>
    <cellStyle name="F6" xfId="29" xr:uid="{00000000-0005-0000-0000-00001D000000}"/>
    <cellStyle name="F7" xfId="30" xr:uid="{00000000-0005-0000-0000-00001E000000}"/>
    <cellStyle name="F8" xfId="31" xr:uid="{00000000-0005-0000-0000-00001F000000}"/>
    <cellStyle name="Hipervínculo" xfId="32" builtinId="8"/>
    <cellStyle name="Hipervínculo 2" xfId="33" xr:uid="{00000000-0005-0000-0000-000020000000}"/>
    <cellStyle name="Hipervínculo 3" xfId="34" xr:uid="{00000000-0005-0000-0000-000021000000}"/>
    <cellStyle name="linea de totales" xfId="35" xr:uid="{00000000-0005-0000-0000-000023000000}"/>
    <cellStyle name="Millares" xfId="36" builtinId="3"/>
    <cellStyle name="Millares 10" xfId="37" xr:uid="{00000000-0005-0000-0000-000024000000}"/>
    <cellStyle name="Millares 11" xfId="38" xr:uid="{00000000-0005-0000-0000-000025000000}"/>
    <cellStyle name="Millares 2" xfId="39" xr:uid="{00000000-0005-0000-0000-000026000000}"/>
    <cellStyle name="Millares 2 2" xfId="40" xr:uid="{00000000-0005-0000-0000-000027000000}"/>
    <cellStyle name="Millares 2 2 2" xfId="41" xr:uid="{00000000-0005-0000-0000-000028000000}"/>
    <cellStyle name="Millares 2 3" xfId="42" xr:uid="{00000000-0005-0000-0000-000029000000}"/>
    <cellStyle name="Millares 2 4" xfId="43" xr:uid="{00000000-0005-0000-0000-00002A000000}"/>
    <cellStyle name="Millares 3" xfId="44" xr:uid="{00000000-0005-0000-0000-00002B000000}"/>
    <cellStyle name="Millares 3 2" xfId="45" xr:uid="{00000000-0005-0000-0000-00002C000000}"/>
    <cellStyle name="Millares 3 2 2" xfId="46" xr:uid="{00000000-0005-0000-0000-00002D000000}"/>
    <cellStyle name="Millares 4" xfId="47" xr:uid="{00000000-0005-0000-0000-00002E000000}"/>
    <cellStyle name="Millares 4 2" xfId="48" xr:uid="{00000000-0005-0000-0000-00002F000000}"/>
    <cellStyle name="Millares 4 2 2" xfId="49" xr:uid="{00000000-0005-0000-0000-000030000000}"/>
    <cellStyle name="Millares 5" xfId="50" xr:uid="{00000000-0005-0000-0000-000031000000}"/>
    <cellStyle name="Millares 6" xfId="51" xr:uid="{00000000-0005-0000-0000-000032000000}"/>
    <cellStyle name="Millares 6 2" xfId="52" xr:uid="{00000000-0005-0000-0000-000033000000}"/>
    <cellStyle name="Millares 7" xfId="53" xr:uid="{00000000-0005-0000-0000-000034000000}"/>
    <cellStyle name="Millares 7 2" xfId="54" xr:uid="{00000000-0005-0000-0000-000035000000}"/>
    <cellStyle name="Millares 8" xfId="55" xr:uid="{00000000-0005-0000-0000-000036000000}"/>
    <cellStyle name="Millares 8 2" xfId="56" xr:uid="{00000000-0005-0000-0000-000037000000}"/>
    <cellStyle name="Millares 9" xfId="57" xr:uid="{00000000-0005-0000-0000-000038000000}"/>
    <cellStyle name="Millares 9 2" xfId="58" xr:uid="{00000000-0005-0000-0000-000039000000}"/>
    <cellStyle name="Neutral 2" xfId="59" xr:uid="{00000000-0005-0000-0000-00003A000000}"/>
    <cellStyle name="Normal" xfId="0" builtinId="0"/>
    <cellStyle name="Normal 10" xfId="60" xr:uid="{00000000-0005-0000-0000-00003C000000}"/>
    <cellStyle name="Normal 11" xfId="61" xr:uid="{00000000-0005-0000-0000-00003D000000}"/>
    <cellStyle name="Normal 12" xfId="62" xr:uid="{00000000-0005-0000-0000-00003E000000}"/>
    <cellStyle name="Normal 13" xfId="63" xr:uid="{00000000-0005-0000-0000-00003F000000}"/>
    <cellStyle name="Normal 14" xfId="64" xr:uid="{00000000-0005-0000-0000-000040000000}"/>
    <cellStyle name="Normal 15" xfId="65" xr:uid="{00000000-0005-0000-0000-000041000000}"/>
    <cellStyle name="Normal 16" xfId="66" xr:uid="{00000000-0005-0000-0000-000042000000}"/>
    <cellStyle name="Normal 17" xfId="67" xr:uid="{00000000-0005-0000-0000-000043000000}"/>
    <cellStyle name="Normal 18" xfId="68" xr:uid="{00000000-0005-0000-0000-000044000000}"/>
    <cellStyle name="Normal 19" xfId="69" xr:uid="{00000000-0005-0000-0000-000045000000}"/>
    <cellStyle name="Normal 2" xfId="70" xr:uid="{00000000-0005-0000-0000-000046000000}"/>
    <cellStyle name="Normal 2 2" xfId="71" xr:uid="{00000000-0005-0000-0000-000047000000}"/>
    <cellStyle name="Normal 2 3" xfId="72" xr:uid="{00000000-0005-0000-0000-000048000000}"/>
    <cellStyle name="Normal 20" xfId="73" xr:uid="{00000000-0005-0000-0000-000049000000}"/>
    <cellStyle name="Normal 21" xfId="74" xr:uid="{00000000-0005-0000-0000-00004A000000}"/>
    <cellStyle name="Normal 22" xfId="75" xr:uid="{00000000-0005-0000-0000-00004B000000}"/>
    <cellStyle name="Normal 23" xfId="76" xr:uid="{00000000-0005-0000-0000-00004C000000}"/>
    <cellStyle name="Normal 24" xfId="77" xr:uid="{00000000-0005-0000-0000-00004D000000}"/>
    <cellStyle name="Normal 24 2" xfId="78" xr:uid="{00000000-0005-0000-0000-00004E000000}"/>
    <cellStyle name="Normal 25" xfId="79" xr:uid="{00000000-0005-0000-0000-00004F000000}"/>
    <cellStyle name="Normal 26" xfId="80" xr:uid="{00000000-0005-0000-0000-000050000000}"/>
    <cellStyle name="Normal 3" xfId="81" xr:uid="{00000000-0005-0000-0000-000051000000}"/>
    <cellStyle name="Normal 3 2" xfId="82" xr:uid="{00000000-0005-0000-0000-000052000000}"/>
    <cellStyle name="Normal 4" xfId="83" xr:uid="{00000000-0005-0000-0000-000053000000}"/>
    <cellStyle name="Normal 4 2" xfId="84" xr:uid="{00000000-0005-0000-0000-000054000000}"/>
    <cellStyle name="Normal 5" xfId="85" xr:uid="{00000000-0005-0000-0000-000055000000}"/>
    <cellStyle name="Normal 6" xfId="86" xr:uid="{00000000-0005-0000-0000-000056000000}"/>
    <cellStyle name="Normal 7" xfId="87" xr:uid="{00000000-0005-0000-0000-000057000000}"/>
    <cellStyle name="Normal 8" xfId="88" xr:uid="{00000000-0005-0000-0000-000058000000}"/>
    <cellStyle name="Normal 9" xfId="89" xr:uid="{00000000-0005-0000-0000-000059000000}"/>
    <cellStyle name="Notas 2" xfId="90" xr:uid="{00000000-0005-0000-0000-00005A000000}"/>
    <cellStyle name="Notas 3" xfId="91" xr:uid="{00000000-0005-0000-0000-00005B000000}"/>
    <cellStyle name="Notas al pie" xfId="92" xr:uid="{00000000-0005-0000-0000-00005C000000}"/>
    <cellStyle name="Porcentaje" xfId="93" builtinId="5"/>
    <cellStyle name="Porcentaje 2" xfId="94" xr:uid="{00000000-0005-0000-0000-00005E000000}"/>
    <cellStyle name="Porcentaje 3" xfId="95" xr:uid="{00000000-0005-0000-0000-00005F000000}"/>
    <cellStyle name="Porcentaje 4" xfId="96" xr:uid="{00000000-0005-0000-0000-000060000000}"/>
    <cellStyle name="Porcentaje 5" xfId="97" xr:uid="{00000000-0005-0000-0000-000061000000}"/>
    <cellStyle name="Porcentaje 5 2" xfId="98" xr:uid="{00000000-0005-0000-0000-000062000000}"/>
    <cellStyle name="Porcentaje 6" xfId="99" xr:uid="{00000000-0005-0000-0000-000063000000}"/>
    <cellStyle name="Porcentual 2" xfId="100" xr:uid="{00000000-0005-0000-0000-000064000000}"/>
    <cellStyle name="Porcentual 2 2" xfId="101" xr:uid="{00000000-0005-0000-0000-000065000000}"/>
    <cellStyle name="Porcentual 3" xfId="102" xr:uid="{00000000-0005-0000-0000-000066000000}"/>
    <cellStyle name="Porcentual 4" xfId="103" xr:uid="{00000000-0005-0000-0000-000067000000}"/>
    <cellStyle name="Porcentual 5" xfId="104" xr:uid="{00000000-0005-0000-0000-000068000000}"/>
    <cellStyle name="Porcentual 6" xfId="105" xr:uid="{00000000-0005-0000-0000-000069000000}"/>
    <cellStyle name="Porcentual 7" xfId="106" xr:uid="{00000000-0005-0000-0000-00006A000000}"/>
    <cellStyle name="Porcentual 8" xfId="107" xr:uid="{00000000-0005-0000-0000-00006B000000}"/>
    <cellStyle name="Separador de milhares_Plan1" xfId="108" xr:uid="{00000000-0005-0000-0000-00006C000000}"/>
    <cellStyle name="Standard 2" xfId="109" xr:uid="{00000000-0005-0000-0000-00006D000000}"/>
    <cellStyle name="subtitulos de las filas" xfId="110" xr:uid="{00000000-0005-0000-0000-00006E000000}"/>
    <cellStyle name="Texto de advertencia 2" xfId="111" xr:uid="{00000000-0005-0000-0000-00006F000000}"/>
    <cellStyle name="Texto explicativo 2" xfId="112" xr:uid="{00000000-0005-0000-0000-000070000000}"/>
    <cellStyle name="Título 2 2" xfId="113" xr:uid="{00000000-0005-0000-0000-000071000000}"/>
    <cellStyle name="Título 3 2" xfId="114" xr:uid="{00000000-0005-0000-0000-000072000000}"/>
    <cellStyle name="Título 4" xfId="115" xr:uid="{00000000-0005-0000-0000-000073000000}"/>
    <cellStyle name="titulo del informe" xfId="116" xr:uid="{00000000-0005-0000-0000-000074000000}"/>
    <cellStyle name="titulos de las columnas" xfId="117" xr:uid="{00000000-0005-0000-0000-000075000000}"/>
    <cellStyle name="titulos de las filas" xfId="118" xr:uid="{00000000-0005-0000-0000-000076000000}"/>
    <cellStyle name="Total 2" xfId="119" xr:uid="{00000000-0005-0000-0000-000077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0</xdr:rowOff>
    </xdr:from>
    <xdr:to>
      <xdr:col>8</xdr:col>
      <xdr:colOff>685800</xdr:colOff>
      <xdr:row>6</xdr:row>
      <xdr:rowOff>142875</xdr:rowOff>
    </xdr:to>
    <xdr:pic>
      <xdr:nvPicPr>
        <xdr:cNvPr id="6379" name="Imagen 2">
          <a:extLst>
            <a:ext uri="{FF2B5EF4-FFF2-40B4-BE49-F238E27FC236}">
              <a16:creationId xmlns:a16="http://schemas.microsoft.com/office/drawing/2014/main" id="{81BCE539-B121-484F-1571-AB7588020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0"/>
          <a:ext cx="22860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7329" name="Imagen 2">
          <a:extLst>
            <a:ext uri="{FF2B5EF4-FFF2-40B4-BE49-F238E27FC236}">
              <a16:creationId xmlns:a16="http://schemas.microsoft.com/office/drawing/2014/main" id="{D15CF394-B19F-0732-DE71-54A1BF306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0"/>
          <a:ext cx="2324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88"/>
  <sheetViews>
    <sheetView showGridLines="0" tabSelected="1" topLeftCell="A22" zoomScale="80" zoomScaleNormal="80" workbookViewId="0">
      <selection activeCell="L32" sqref="L32"/>
    </sheetView>
  </sheetViews>
  <sheetFormatPr baseColWidth="10" defaultColWidth="9.140625" defaultRowHeight="15" x14ac:dyDescent="0.25"/>
  <cols>
    <col min="1" max="1" width="11.42578125" customWidth="1"/>
    <col min="2" max="2" width="11.42578125" style="45" customWidth="1"/>
    <col min="3" max="6" width="16" bestFit="1" customWidth="1"/>
    <col min="7" max="10" width="15" bestFit="1" customWidth="1"/>
    <col min="11" max="14" width="16" bestFit="1" customWidth="1"/>
    <col min="15" max="15" width="13.85546875" customWidth="1"/>
    <col min="16" max="16" width="11.42578125" customWidth="1"/>
    <col min="17" max="17" width="14.140625" customWidth="1"/>
    <col min="18" max="256" width="11.42578125" customWidth="1"/>
  </cols>
  <sheetData>
    <row r="1" spans="2:16" ht="20.45" customHeight="1" x14ac:dyDescent="0.25"/>
    <row r="2" spans="2:16" ht="20.45" customHeight="1" x14ac:dyDescent="0.25"/>
    <row r="3" spans="2:16" ht="20.45" customHeight="1" x14ac:dyDescent="0.25"/>
    <row r="8" spans="2:16" ht="15.75" thickBot="1" x14ac:dyDescent="0.3"/>
    <row r="9" spans="2:16" ht="15.75" thickBot="1" x14ac:dyDescent="0.3">
      <c r="F9" s="79" t="s">
        <v>0</v>
      </c>
      <c r="G9" s="80"/>
      <c r="H9" s="80"/>
      <c r="I9" s="80"/>
      <c r="J9" s="81"/>
    </row>
    <row r="10" spans="2:16" x14ac:dyDescent="0.25">
      <c r="C10" s="45"/>
      <c r="D10" s="45"/>
      <c r="E10" s="45"/>
      <c r="K10" s="41" t="s">
        <v>1</v>
      </c>
    </row>
    <row r="11" spans="2:16" ht="15.75" thickBot="1" x14ac:dyDescent="0.3"/>
    <row r="12" spans="2:16" ht="15.75" thickBot="1" x14ac:dyDescent="0.3">
      <c r="G12" s="82" t="s">
        <v>2</v>
      </c>
      <c r="H12" s="83"/>
      <c r="I12" s="84"/>
    </row>
    <row r="14" spans="2:16" x14ac:dyDescent="0.25">
      <c r="B14" s="46" t="s">
        <v>3</v>
      </c>
      <c r="C14" s="77" t="s">
        <v>4</v>
      </c>
      <c r="D14" s="77" t="s">
        <v>5</v>
      </c>
      <c r="E14" s="77" t="s">
        <v>6</v>
      </c>
      <c r="F14" s="77" t="s">
        <v>7</v>
      </c>
      <c r="G14" s="77" t="s">
        <v>8</v>
      </c>
      <c r="H14" s="77" t="s">
        <v>9</v>
      </c>
      <c r="I14" s="77" t="s">
        <v>10</v>
      </c>
      <c r="J14" s="77" t="s">
        <v>11</v>
      </c>
      <c r="K14" s="77" t="s">
        <v>12</v>
      </c>
      <c r="L14" s="77" t="s">
        <v>13</v>
      </c>
      <c r="M14" s="77" t="s">
        <v>14</v>
      </c>
      <c r="N14" s="77" t="s">
        <v>15</v>
      </c>
      <c r="O14" s="4" t="s">
        <v>16</v>
      </c>
      <c r="P14" s="59" t="s">
        <v>17</v>
      </c>
    </row>
    <row r="15" spans="2:16" x14ac:dyDescent="0.25">
      <c r="B15" s="72">
        <v>2007</v>
      </c>
      <c r="C15" s="63">
        <v>2450494</v>
      </c>
      <c r="D15" s="64">
        <v>2422109.6</v>
      </c>
      <c r="E15" s="64">
        <v>2285860.7999999998</v>
      </c>
      <c r="F15" s="64">
        <v>1893589.4</v>
      </c>
      <c r="G15" s="64">
        <v>1292602.8</v>
      </c>
      <c r="H15" s="64">
        <v>1337062</v>
      </c>
      <c r="I15" s="64">
        <v>1516001.8</v>
      </c>
      <c r="J15" s="64">
        <v>1648951.91</v>
      </c>
      <c r="K15" s="64">
        <v>1887797.6</v>
      </c>
      <c r="L15" s="64">
        <v>2155575.7999999998</v>
      </c>
      <c r="M15" s="64">
        <v>2418888</v>
      </c>
      <c r="N15" s="65">
        <v>2134717</v>
      </c>
      <c r="O15" s="74">
        <f t="shared" ref="O15:O20" si="0">SUM(C15:N15)</f>
        <v>23443650.710000001</v>
      </c>
      <c r="P15" s="6"/>
    </row>
    <row r="16" spans="2:16" x14ac:dyDescent="0.25">
      <c r="B16" s="72">
        <v>2008</v>
      </c>
      <c r="C16" s="66">
        <v>2717727</v>
      </c>
      <c r="D16" s="62">
        <v>2598286</v>
      </c>
      <c r="E16" s="62">
        <v>2131903</v>
      </c>
      <c r="F16" s="62">
        <v>1989312</v>
      </c>
      <c r="G16" s="62">
        <v>1550191</v>
      </c>
      <c r="H16" s="62">
        <v>1171348</v>
      </c>
      <c r="I16" s="62">
        <v>1637365.2</v>
      </c>
      <c r="J16" s="62">
        <v>1497474.8</v>
      </c>
      <c r="K16" s="62">
        <v>1866048.4</v>
      </c>
      <c r="L16" s="62">
        <v>2338467</v>
      </c>
      <c r="M16" s="62">
        <v>2594684</v>
      </c>
      <c r="N16" s="67">
        <v>2692671</v>
      </c>
      <c r="O16" s="75">
        <f t="shared" si="0"/>
        <v>24785477.399999999</v>
      </c>
      <c r="P16" s="6">
        <f>+O16/O15-1</f>
        <v>5.7236251580375042E-2</v>
      </c>
    </row>
    <row r="17" spans="2:16" x14ac:dyDescent="0.25">
      <c r="B17" s="72">
        <v>2009</v>
      </c>
      <c r="C17" s="66">
        <v>2909931.6</v>
      </c>
      <c r="D17" s="62">
        <v>2638971.2000000002</v>
      </c>
      <c r="E17" s="62">
        <v>2590550</v>
      </c>
      <c r="F17" s="62">
        <v>2458802.4</v>
      </c>
      <c r="G17" s="62">
        <v>1878234</v>
      </c>
      <c r="H17" s="62">
        <v>1479037</v>
      </c>
      <c r="I17" s="62">
        <v>1409055</v>
      </c>
      <c r="J17" s="62">
        <v>1824023.4</v>
      </c>
      <c r="K17" s="62">
        <v>1933012</v>
      </c>
      <c r="L17" s="62">
        <v>2290680</v>
      </c>
      <c r="M17" s="62">
        <v>2529187.7999999998</v>
      </c>
      <c r="N17" s="67">
        <v>2733131.6</v>
      </c>
      <c r="O17" s="75">
        <f t="shared" si="0"/>
        <v>26674616.000000004</v>
      </c>
      <c r="P17" s="6">
        <f>+O17/O16-1</f>
        <v>7.6219576872059935E-2</v>
      </c>
    </row>
    <row r="18" spans="2:16" x14ac:dyDescent="0.25">
      <c r="B18" s="72">
        <v>2010</v>
      </c>
      <c r="C18" s="66">
        <v>3016105</v>
      </c>
      <c r="D18" s="62">
        <v>2997999</v>
      </c>
      <c r="E18" s="62">
        <v>3038674</v>
      </c>
      <c r="F18" s="62">
        <v>2381519</v>
      </c>
      <c r="G18" s="62">
        <v>1871809</v>
      </c>
      <c r="H18" s="62">
        <v>1944012</v>
      </c>
      <c r="I18" s="62">
        <v>1603652.4</v>
      </c>
      <c r="J18" s="62">
        <v>1822761</v>
      </c>
      <c r="K18" s="62">
        <v>2260998.7999999998</v>
      </c>
      <c r="L18" s="62">
        <v>2516232.6</v>
      </c>
      <c r="M18" s="62">
        <v>2746017</v>
      </c>
      <c r="N18" s="67">
        <v>3168706.45</v>
      </c>
      <c r="O18" s="75">
        <f t="shared" si="0"/>
        <v>29368486.25</v>
      </c>
      <c r="P18" s="6">
        <f>+O18/O17-1</f>
        <v>0.10099002924728118</v>
      </c>
    </row>
    <row r="19" spans="2:16" x14ac:dyDescent="0.25">
      <c r="B19" s="72">
        <v>2011</v>
      </c>
      <c r="C19" s="66">
        <v>3396328</v>
      </c>
      <c r="D19" s="62">
        <v>2986195</v>
      </c>
      <c r="E19" s="62">
        <v>2993296.8</v>
      </c>
      <c r="F19" s="62">
        <v>2511143</v>
      </c>
      <c r="G19" s="62">
        <v>2031422</v>
      </c>
      <c r="H19" s="62">
        <v>1704751</v>
      </c>
      <c r="I19" s="62">
        <v>1717514</v>
      </c>
      <c r="J19" s="62">
        <v>2005394</v>
      </c>
      <c r="K19" s="62">
        <v>2152069.33</v>
      </c>
      <c r="L19" s="62">
        <v>2637645.8899999997</v>
      </c>
      <c r="M19" s="62">
        <v>2960494.31</v>
      </c>
      <c r="N19" s="67">
        <v>3145801.8899999997</v>
      </c>
      <c r="O19" s="75">
        <f t="shared" si="0"/>
        <v>30242055.220000003</v>
      </c>
      <c r="P19" s="6">
        <f>+O19/O18-1</f>
        <v>2.9745113948459023E-2</v>
      </c>
    </row>
    <row r="20" spans="2:16" x14ac:dyDescent="0.25">
      <c r="B20" s="72">
        <v>2012</v>
      </c>
      <c r="C20" s="66">
        <v>3350275.8</v>
      </c>
      <c r="D20" s="62">
        <v>3263016.17</v>
      </c>
      <c r="E20" s="62">
        <v>3024129.9699999997</v>
      </c>
      <c r="F20" s="62">
        <v>2591906.85</v>
      </c>
      <c r="G20" s="62">
        <v>2168934.65</v>
      </c>
      <c r="H20" s="62">
        <v>1733105.09</v>
      </c>
      <c r="I20" s="62">
        <v>1869952.47</v>
      </c>
      <c r="J20" s="62">
        <v>2147404.3899999997</v>
      </c>
      <c r="K20" s="62">
        <v>2304439.59</v>
      </c>
      <c r="L20" s="62">
        <v>3063513.67</v>
      </c>
      <c r="M20" s="62">
        <v>3334902.88</v>
      </c>
      <c r="N20" s="67">
        <v>3269500.73</v>
      </c>
      <c r="O20" s="75">
        <f t="shared" si="0"/>
        <v>32121082.259999998</v>
      </c>
      <c r="P20" s="6">
        <f>+O20/O19-1</f>
        <v>6.2132914788057603E-2</v>
      </c>
    </row>
    <row r="21" spans="2:16" x14ac:dyDescent="0.25">
      <c r="B21" s="72">
        <v>2013</v>
      </c>
      <c r="C21" s="66">
        <v>3729728.76</v>
      </c>
      <c r="D21" s="62">
        <v>3238771</v>
      </c>
      <c r="E21" s="62">
        <v>2799328.06</v>
      </c>
      <c r="F21" s="62">
        <v>2841050.98</v>
      </c>
      <c r="G21" s="62">
        <v>2295340.4</v>
      </c>
      <c r="H21" s="62">
        <v>1869148.98</v>
      </c>
      <c r="I21" s="62">
        <v>1960021.62</v>
      </c>
      <c r="J21" s="62">
        <v>2155775.7000000002</v>
      </c>
      <c r="K21" s="62">
        <v>2498342.2599999998</v>
      </c>
      <c r="L21" s="62">
        <v>3084624.79</v>
      </c>
      <c r="M21" s="62">
        <v>2969525.32</v>
      </c>
      <c r="N21" s="67">
        <v>3229267.33</v>
      </c>
      <c r="O21" s="75">
        <f t="shared" ref="O21:O26" si="1">SUM(C21:N21)</f>
        <v>32670925.199999996</v>
      </c>
      <c r="P21" s="6">
        <f t="shared" ref="P21:P26" si="2">O21/O20-1</f>
        <v>1.7117821110427256E-2</v>
      </c>
    </row>
    <row r="22" spans="2:16" x14ac:dyDescent="0.25">
      <c r="B22" s="72">
        <v>2014</v>
      </c>
      <c r="C22" s="66">
        <v>3493488.2199999997</v>
      </c>
      <c r="D22" s="62">
        <v>3080186.39</v>
      </c>
      <c r="E22" s="62">
        <v>3058480.23</v>
      </c>
      <c r="F22" s="62">
        <v>2706070.71</v>
      </c>
      <c r="G22" s="62">
        <v>2125661.3499999996</v>
      </c>
      <c r="H22" s="62">
        <v>1885246.2100000002</v>
      </c>
      <c r="I22" s="62">
        <v>2176206.46</v>
      </c>
      <c r="J22" s="62">
        <v>2145041.5</v>
      </c>
      <c r="K22" s="62">
        <v>2471450.7199999997</v>
      </c>
      <c r="L22" s="62">
        <v>3120239.75</v>
      </c>
      <c r="M22" s="62">
        <v>2995615.07</v>
      </c>
      <c r="N22" s="67">
        <v>3392320.75</v>
      </c>
      <c r="O22" s="75">
        <f t="shared" si="1"/>
        <v>32650007.359999999</v>
      </c>
      <c r="P22" s="6">
        <f t="shared" si="2"/>
        <v>-6.4025857461780245E-4</v>
      </c>
    </row>
    <row r="23" spans="2:16" x14ac:dyDescent="0.25">
      <c r="B23" s="72">
        <v>2015</v>
      </c>
      <c r="C23" s="66">
        <v>3257650.06</v>
      </c>
      <c r="D23" s="62">
        <v>3408860.31</v>
      </c>
      <c r="E23" s="62">
        <v>3579049.97</v>
      </c>
      <c r="F23" s="62">
        <v>2848022.77</v>
      </c>
      <c r="G23" s="62">
        <v>2343124.5099999998</v>
      </c>
      <c r="H23" s="62">
        <v>2071607.18</v>
      </c>
      <c r="I23" s="62">
        <v>2079137.22</v>
      </c>
      <c r="J23" s="62">
        <v>2259518.46</v>
      </c>
      <c r="K23" s="62">
        <v>2489561.1100000003</v>
      </c>
      <c r="L23" s="62">
        <v>2693461.9</v>
      </c>
      <c r="M23" s="62">
        <v>2965597.49</v>
      </c>
      <c r="N23" s="67">
        <v>3543981.67</v>
      </c>
      <c r="O23" s="75">
        <f t="shared" si="1"/>
        <v>33539572.649999999</v>
      </c>
      <c r="P23" s="6">
        <f t="shared" si="2"/>
        <v>2.7245485129348435E-2</v>
      </c>
    </row>
    <row r="24" spans="2:16" x14ac:dyDescent="0.25">
      <c r="B24" s="72">
        <v>2016</v>
      </c>
      <c r="C24" s="66">
        <v>3490015.35</v>
      </c>
      <c r="D24" s="62">
        <v>3900969.98</v>
      </c>
      <c r="E24" s="62">
        <v>3267602</v>
      </c>
      <c r="F24" s="62">
        <v>2648375.16</v>
      </c>
      <c r="G24" s="62">
        <v>2074207.77</v>
      </c>
      <c r="H24" s="62">
        <v>1946424.83</v>
      </c>
      <c r="I24" s="62">
        <v>2128520.58</v>
      </c>
      <c r="J24" s="62">
        <v>2571414.75</v>
      </c>
      <c r="K24" s="62">
        <v>2693450.0300000003</v>
      </c>
      <c r="L24" s="62">
        <v>3024521.7</v>
      </c>
      <c r="M24" s="62">
        <v>3329397.65</v>
      </c>
      <c r="N24" s="67">
        <v>3829199.85</v>
      </c>
      <c r="O24" s="75">
        <f t="shared" si="1"/>
        <v>34904099.649999999</v>
      </c>
      <c r="P24" s="6">
        <f t="shared" si="2"/>
        <v>4.0684090230946879E-2</v>
      </c>
    </row>
    <row r="25" spans="2:16" x14ac:dyDescent="0.25">
      <c r="B25" s="72">
        <v>2017</v>
      </c>
      <c r="C25" s="66">
        <v>3526337.68</v>
      </c>
      <c r="D25" s="62">
        <v>3457498.38</v>
      </c>
      <c r="E25" s="62">
        <v>3903256.81</v>
      </c>
      <c r="F25" s="62">
        <v>2724166.3</v>
      </c>
      <c r="G25" s="62">
        <v>2442953.0700000003</v>
      </c>
      <c r="H25" s="62">
        <v>2103826.08</v>
      </c>
      <c r="I25" s="62">
        <v>2241955.92</v>
      </c>
      <c r="J25" s="62">
        <v>2475421.58</v>
      </c>
      <c r="K25" s="62">
        <v>2650814.54</v>
      </c>
      <c r="L25" s="62">
        <v>3037244.8200000003</v>
      </c>
      <c r="M25" s="62">
        <v>3276677.59</v>
      </c>
      <c r="N25" s="67">
        <v>3555936.41</v>
      </c>
      <c r="O25" s="75">
        <f t="shared" si="1"/>
        <v>35396089.18</v>
      </c>
      <c r="P25" s="6">
        <f t="shared" si="2"/>
        <v>1.4095465430520093E-2</v>
      </c>
    </row>
    <row r="26" spans="2:16" x14ac:dyDescent="0.25">
      <c r="B26" s="72">
        <v>2018</v>
      </c>
      <c r="C26" s="66">
        <v>3605496.46</v>
      </c>
      <c r="D26" s="62">
        <v>3224313.96</v>
      </c>
      <c r="E26" s="62">
        <v>3287017.53</v>
      </c>
      <c r="F26" s="62">
        <v>2969356.8</v>
      </c>
      <c r="G26" s="62">
        <v>2433701.6799999997</v>
      </c>
      <c r="H26" s="62">
        <v>1882377.7</v>
      </c>
      <c r="I26" s="62">
        <v>2069555.26</v>
      </c>
      <c r="J26" s="62">
        <v>2193179.33</v>
      </c>
      <c r="K26" s="62">
        <v>2427376.5700000003</v>
      </c>
      <c r="L26" s="62">
        <v>3182935.99</v>
      </c>
      <c r="M26" s="62">
        <v>3354272.46</v>
      </c>
      <c r="N26" s="67">
        <v>2873891.9699999997</v>
      </c>
      <c r="O26" s="75">
        <f t="shared" si="1"/>
        <v>33503475.710000001</v>
      </c>
      <c r="P26" s="6">
        <f t="shared" si="2"/>
        <v>-5.346956440231232E-2</v>
      </c>
    </row>
    <row r="27" spans="2:16" x14ac:dyDescent="0.25">
      <c r="B27" s="72">
        <v>2019</v>
      </c>
      <c r="C27" s="66">
        <v>3253082.08</v>
      </c>
      <c r="D27" s="62">
        <v>3255409.41</v>
      </c>
      <c r="E27" s="62">
        <v>2884232.05</v>
      </c>
      <c r="F27" s="62">
        <v>2568292.13</v>
      </c>
      <c r="G27" s="62">
        <v>2285017.91</v>
      </c>
      <c r="H27" s="62">
        <v>1808512.1</v>
      </c>
      <c r="I27" s="62">
        <v>1862163.7</v>
      </c>
      <c r="J27" s="62">
        <v>1976277.75</v>
      </c>
      <c r="K27" s="62">
        <v>2205231.62</v>
      </c>
      <c r="L27" s="62">
        <v>2403470.38</v>
      </c>
      <c r="M27" s="62">
        <v>2950390.9699999997</v>
      </c>
      <c r="N27" s="67">
        <v>3214216.92</v>
      </c>
      <c r="O27" s="75">
        <f>SUM(C27:N27)</f>
        <v>30666297.019999996</v>
      </c>
      <c r="P27" s="6">
        <f>O27/O26-1</f>
        <v>-8.4683115105970153E-2</v>
      </c>
    </row>
    <row r="28" spans="2:16" x14ac:dyDescent="0.25">
      <c r="B28" s="72" t="s">
        <v>18</v>
      </c>
      <c r="C28" s="66">
        <v>3385200.17</v>
      </c>
      <c r="D28" s="62">
        <v>3124724.89</v>
      </c>
      <c r="E28" s="62">
        <v>3232782.22</v>
      </c>
      <c r="F28" s="62">
        <v>2298197.0700000003</v>
      </c>
      <c r="G28" s="62">
        <v>2000048.51</v>
      </c>
      <c r="H28" s="62">
        <v>1771683.41</v>
      </c>
      <c r="I28" s="62">
        <v>1818911.44</v>
      </c>
      <c r="J28" s="62">
        <v>2117423.79</v>
      </c>
      <c r="K28" s="62">
        <v>2344681.1</v>
      </c>
      <c r="L28" s="62">
        <v>2760858.6100000003</v>
      </c>
      <c r="M28" s="62">
        <v>2666244.2000000002</v>
      </c>
      <c r="N28" s="67">
        <v>3260260.89</v>
      </c>
      <c r="O28" s="75">
        <f>SUM(C28:N28)</f>
        <v>30781016.300000001</v>
      </c>
      <c r="P28" s="6">
        <f>O28/O27-1</f>
        <v>3.7408911785203891E-3</v>
      </c>
    </row>
    <row r="29" spans="2:16" x14ac:dyDescent="0.25">
      <c r="B29" s="72" t="s">
        <v>19</v>
      </c>
      <c r="C29" s="66">
        <v>3187234.14</v>
      </c>
      <c r="D29" s="62">
        <v>2861601.1100000003</v>
      </c>
      <c r="E29" s="62">
        <v>3347415.04</v>
      </c>
      <c r="F29" s="62">
        <v>2613360.2000000002</v>
      </c>
      <c r="G29" s="62">
        <v>1972183.7</v>
      </c>
      <c r="H29" s="62">
        <v>1827015.23</v>
      </c>
      <c r="I29" s="62">
        <v>1809865.58</v>
      </c>
      <c r="J29" s="62">
        <v>1983808.16</v>
      </c>
      <c r="K29" s="62">
        <v>2305764.9300000002</v>
      </c>
      <c r="L29" s="62">
        <v>2536157.63</v>
      </c>
      <c r="M29" s="62">
        <v>3039784.92</v>
      </c>
      <c r="N29" s="67">
        <v>3256730.57</v>
      </c>
      <c r="O29" s="75">
        <f>SUM(C29:N29)</f>
        <v>30740921.210000001</v>
      </c>
      <c r="P29" s="6">
        <f>O29/O28-1</f>
        <v>-1.3025914937058181E-3</v>
      </c>
    </row>
    <row r="30" spans="2:16" x14ac:dyDescent="0.25">
      <c r="B30" s="72" t="s">
        <v>20</v>
      </c>
      <c r="C30" s="66">
        <v>3249673.51</v>
      </c>
      <c r="D30" s="62">
        <v>2931181.81</v>
      </c>
      <c r="E30" s="62">
        <v>3167216.6</v>
      </c>
      <c r="F30" s="62">
        <v>2209930.19</v>
      </c>
      <c r="G30" s="62">
        <v>2101034.89</v>
      </c>
      <c r="H30" s="62">
        <v>1674991.85</v>
      </c>
      <c r="I30" s="62">
        <v>1696294.41</v>
      </c>
      <c r="J30" s="62">
        <v>2010200.16</v>
      </c>
      <c r="K30" s="62">
        <v>2158300.4500000002</v>
      </c>
      <c r="L30" s="62">
        <v>2168277.21</v>
      </c>
      <c r="M30" s="62">
        <v>2564342.02</v>
      </c>
      <c r="N30" s="67">
        <v>3241946.93</v>
      </c>
      <c r="O30" s="75">
        <f>SUM(C30:N30)</f>
        <v>29173390.029999997</v>
      </c>
      <c r="P30" s="6">
        <f>O30/O28-1</f>
        <v>-5.2227848955071821E-2</v>
      </c>
    </row>
    <row r="31" spans="2:16" x14ac:dyDescent="0.25">
      <c r="B31" s="72" t="s">
        <v>21</v>
      </c>
      <c r="C31" s="66">
        <v>3136718.83</v>
      </c>
      <c r="D31" s="62">
        <v>2977974.78</v>
      </c>
      <c r="E31" s="62">
        <v>3262769.49</v>
      </c>
      <c r="F31" s="62">
        <v>2350530.14</v>
      </c>
      <c r="G31" s="62">
        <v>2363946.5099999998</v>
      </c>
      <c r="H31" s="62">
        <v>1980923.0870000001</v>
      </c>
      <c r="I31" s="62">
        <v>1947418.09</v>
      </c>
      <c r="J31" s="62">
        <v>2255972.4</v>
      </c>
      <c r="K31" s="62">
        <v>2241236.0499999998</v>
      </c>
      <c r="L31" s="62">
        <v>2829736.12</v>
      </c>
      <c r="M31" s="62">
        <v>2973609.72</v>
      </c>
      <c r="N31" s="67">
        <v>3051499.66</v>
      </c>
      <c r="O31" s="75">
        <f>SUM(C31:N31)</f>
        <v>31372334.877</v>
      </c>
      <c r="P31" s="6">
        <v>7.5375019657940134E-2</v>
      </c>
    </row>
    <row r="32" spans="2:16" x14ac:dyDescent="0.25">
      <c r="B32" s="73" t="s">
        <v>22</v>
      </c>
      <c r="C32" s="68">
        <v>3462582.87</v>
      </c>
      <c r="D32" s="69">
        <v>3479729</v>
      </c>
      <c r="E32" s="70">
        <v>2945728.8</v>
      </c>
      <c r="F32" s="70">
        <v>2687735.2</v>
      </c>
      <c r="G32" s="70">
        <v>1963058.15</v>
      </c>
      <c r="H32" s="70">
        <v>1899973.43</v>
      </c>
      <c r="I32" s="70">
        <v>2031712.9</v>
      </c>
      <c r="J32" s="70">
        <v>2293056.5299999998</v>
      </c>
      <c r="K32" s="70">
        <v>2340682.3199999998</v>
      </c>
      <c r="L32" s="70">
        <v>2976725.22</v>
      </c>
      <c r="M32" s="70"/>
      <c r="N32" s="71"/>
      <c r="O32" s="76"/>
      <c r="P32" s="19"/>
    </row>
    <row r="33" spans="2:16" x14ac:dyDescent="0.25">
      <c r="B33" s="49" t="s">
        <v>23</v>
      </c>
      <c r="C33" s="50"/>
      <c r="D33" s="50"/>
      <c r="E33" s="51"/>
    </row>
    <row r="34" spans="2:16" x14ac:dyDescent="0.25">
      <c r="B34"/>
      <c r="E34" s="16"/>
      <c r="G34" s="82" t="s">
        <v>24</v>
      </c>
      <c r="H34" s="83"/>
      <c r="I34" s="84"/>
    </row>
    <row r="35" spans="2:16" ht="15.75" thickBot="1" x14ac:dyDescent="0.3"/>
    <row r="36" spans="2:16" ht="15.75" thickBot="1" x14ac:dyDescent="0.3">
      <c r="B36" s="46" t="s">
        <v>3</v>
      </c>
      <c r="C36" s="60" t="s">
        <v>4</v>
      </c>
      <c r="D36" s="3" t="s">
        <v>5</v>
      </c>
      <c r="E36" s="3" t="s">
        <v>6</v>
      </c>
      <c r="F36" s="3" t="s">
        <v>7</v>
      </c>
      <c r="G36" s="3" t="s">
        <v>8</v>
      </c>
      <c r="H36" s="3" t="s">
        <v>9</v>
      </c>
      <c r="I36" s="3" t="s">
        <v>10</v>
      </c>
      <c r="J36" s="3" t="s">
        <v>11</v>
      </c>
      <c r="K36" s="3" t="s">
        <v>12</v>
      </c>
      <c r="L36" s="3" t="s">
        <v>13</v>
      </c>
      <c r="M36" s="3" t="s">
        <v>14</v>
      </c>
      <c r="N36" s="3" t="s">
        <v>15</v>
      </c>
      <c r="O36" s="4" t="s">
        <v>16</v>
      </c>
      <c r="P36" s="59" t="s">
        <v>17</v>
      </c>
    </row>
    <row r="37" spans="2:16" x14ac:dyDescent="0.25">
      <c r="B37" s="47">
        <v>2007</v>
      </c>
      <c r="C37" s="55">
        <v>49071679.999999993</v>
      </c>
      <c r="D37" s="56">
        <v>43936229.999999993</v>
      </c>
      <c r="E37" s="56">
        <v>42158820</v>
      </c>
      <c r="F37" s="56">
        <v>37943530</v>
      </c>
      <c r="G37" s="56">
        <v>28260359.999999996</v>
      </c>
      <c r="H37" s="56">
        <v>28184880</v>
      </c>
      <c r="I37" s="56">
        <v>32826149.999999993</v>
      </c>
      <c r="J37" s="56">
        <v>34384990</v>
      </c>
      <c r="K37" s="56">
        <v>42609090</v>
      </c>
      <c r="L37" s="56">
        <v>55028709.999999993</v>
      </c>
      <c r="M37" s="56">
        <v>54201270.000000007</v>
      </c>
      <c r="N37" s="56">
        <v>52794400.000000007</v>
      </c>
      <c r="O37" s="5">
        <f t="shared" ref="O37:O42" si="3">SUM(C37:N37)</f>
        <v>501400110</v>
      </c>
      <c r="P37" s="6"/>
    </row>
    <row r="38" spans="2:16" x14ac:dyDescent="0.25">
      <c r="B38" s="47">
        <v>2008</v>
      </c>
      <c r="C38" s="52">
        <v>59085900</v>
      </c>
      <c r="D38" s="61">
        <v>55724640</v>
      </c>
      <c r="E38" s="61">
        <v>48953630.000000007</v>
      </c>
      <c r="F38" s="61">
        <v>46688969.999999993</v>
      </c>
      <c r="G38" s="61">
        <v>38023560</v>
      </c>
      <c r="H38" s="61">
        <v>29999149.999999996</v>
      </c>
      <c r="I38" s="61">
        <v>40372940</v>
      </c>
      <c r="J38" s="61">
        <v>37439250</v>
      </c>
      <c r="K38" s="61">
        <v>44817159.999999993</v>
      </c>
      <c r="L38" s="61">
        <v>54033450.000000007</v>
      </c>
      <c r="M38" s="61">
        <v>56455450.000000007</v>
      </c>
      <c r="N38" s="61">
        <v>63934449.999999993</v>
      </c>
      <c r="O38" s="7">
        <f t="shared" si="3"/>
        <v>575528550</v>
      </c>
      <c r="P38" s="6">
        <f>+O38/O37-1</f>
        <v>0.14784288738987317</v>
      </c>
    </row>
    <row r="39" spans="2:16" x14ac:dyDescent="0.25">
      <c r="B39" s="47">
        <v>2009</v>
      </c>
      <c r="C39" s="52">
        <v>60827950</v>
      </c>
      <c r="D39" s="61">
        <v>55846320</v>
      </c>
      <c r="E39" s="61">
        <v>55646980</v>
      </c>
      <c r="F39" s="61">
        <v>53895660</v>
      </c>
      <c r="G39" s="61">
        <v>43230230</v>
      </c>
      <c r="H39" s="61">
        <v>34610070</v>
      </c>
      <c r="I39" s="61">
        <v>38695290</v>
      </c>
      <c r="J39" s="61">
        <v>42939010</v>
      </c>
      <c r="K39" s="61">
        <v>45403370</v>
      </c>
      <c r="L39" s="61">
        <v>51313670</v>
      </c>
      <c r="M39" s="61">
        <v>53416679.999999993</v>
      </c>
      <c r="N39" s="61">
        <v>59094500</v>
      </c>
      <c r="O39" s="7">
        <f t="shared" si="3"/>
        <v>594919730</v>
      </c>
      <c r="P39" s="6">
        <f>+O39/O38-1</f>
        <v>3.3692820277986257E-2</v>
      </c>
    </row>
    <row r="40" spans="2:16" x14ac:dyDescent="0.25">
      <c r="B40" s="47">
        <v>2010</v>
      </c>
      <c r="C40" s="52">
        <v>62334260</v>
      </c>
      <c r="D40" s="61">
        <v>62316570</v>
      </c>
      <c r="E40" s="61">
        <v>64815039.999999993</v>
      </c>
      <c r="F40" s="61">
        <v>53012760.000000007</v>
      </c>
      <c r="G40" s="61">
        <v>42611810</v>
      </c>
      <c r="H40" s="61">
        <v>43348360</v>
      </c>
      <c r="I40" s="61">
        <v>37444610</v>
      </c>
      <c r="J40" s="61">
        <v>44018960</v>
      </c>
      <c r="K40" s="61">
        <v>54170060</v>
      </c>
      <c r="L40" s="61">
        <v>58662360</v>
      </c>
      <c r="M40" s="61">
        <v>62519439.999999993</v>
      </c>
      <c r="N40" s="61">
        <v>69676770</v>
      </c>
      <c r="O40" s="7">
        <f t="shared" si="3"/>
        <v>654931000</v>
      </c>
      <c r="P40" s="6">
        <f>+O40/O39-1</f>
        <v>0.10087288582612652</v>
      </c>
    </row>
    <row r="41" spans="2:16" x14ac:dyDescent="0.25">
      <c r="B41" s="47">
        <v>2011</v>
      </c>
      <c r="C41" s="52">
        <v>74028950.000000015</v>
      </c>
      <c r="D41" s="61">
        <v>67221049.999999985</v>
      </c>
      <c r="E41" s="61">
        <v>69150000</v>
      </c>
      <c r="F41" s="61">
        <v>58730750.000000007</v>
      </c>
      <c r="G41" s="61">
        <v>49751969.999999993</v>
      </c>
      <c r="H41" s="61">
        <v>41834359.999999993</v>
      </c>
      <c r="I41" s="61">
        <v>44545490</v>
      </c>
      <c r="J41" s="61">
        <v>51274259.999999993</v>
      </c>
      <c r="K41" s="61">
        <v>55301230.000000007</v>
      </c>
      <c r="L41" s="61">
        <v>64165250</v>
      </c>
      <c r="M41" s="61">
        <v>71798710</v>
      </c>
      <c r="N41" s="61">
        <v>73815740</v>
      </c>
      <c r="O41" s="7">
        <f t="shared" si="3"/>
        <v>721617760</v>
      </c>
      <c r="P41" s="6">
        <f>+O41/O40-1</f>
        <v>0.10182257367570013</v>
      </c>
    </row>
    <row r="42" spans="2:16" x14ac:dyDescent="0.25">
      <c r="B42" s="47">
        <v>2012</v>
      </c>
      <c r="C42" s="52">
        <v>81153420</v>
      </c>
      <c r="D42" s="61">
        <v>80077890</v>
      </c>
      <c r="E42" s="61">
        <v>75614630</v>
      </c>
      <c r="F42" s="61">
        <v>66409879.999999993</v>
      </c>
      <c r="G42" s="61">
        <v>57932829.999999993</v>
      </c>
      <c r="H42" s="61">
        <v>45757340.000000007</v>
      </c>
      <c r="I42" s="61">
        <v>52033070</v>
      </c>
      <c r="J42" s="61">
        <v>57873860</v>
      </c>
      <c r="K42" s="61">
        <v>63659530</v>
      </c>
      <c r="L42" s="61">
        <v>81391939.999999985</v>
      </c>
      <c r="M42" s="61">
        <v>85937010.000000015</v>
      </c>
      <c r="N42" s="61">
        <v>81553750</v>
      </c>
      <c r="O42" s="7">
        <f t="shared" si="3"/>
        <v>829395150</v>
      </c>
      <c r="P42" s="6">
        <f>+O42/O41-1</f>
        <v>0.14935523482681479</v>
      </c>
    </row>
    <row r="43" spans="2:16" x14ac:dyDescent="0.25">
      <c r="B43" s="47">
        <v>2013</v>
      </c>
      <c r="C43" s="52">
        <v>94648650</v>
      </c>
      <c r="D43" s="61">
        <v>84112530.000000015</v>
      </c>
      <c r="E43" s="61">
        <v>76793070.000000015</v>
      </c>
      <c r="F43" s="61">
        <v>76258739.999999985</v>
      </c>
      <c r="G43" s="61">
        <v>64137079.999999993</v>
      </c>
      <c r="H43" s="61">
        <v>55629330</v>
      </c>
      <c r="I43" s="61">
        <v>54888439.999999993</v>
      </c>
      <c r="J43" s="61">
        <v>64067390.000000007</v>
      </c>
      <c r="K43" s="61">
        <v>71783200</v>
      </c>
      <c r="L43" s="61">
        <v>89422460</v>
      </c>
      <c r="M43" s="61">
        <v>87516680.000000015</v>
      </c>
      <c r="N43" s="61">
        <v>89017500</v>
      </c>
      <c r="O43" s="7">
        <f t="shared" ref="O43:O48" si="4">SUM(C43:N43)</f>
        <v>908275070</v>
      </c>
      <c r="P43" s="6">
        <f t="shared" ref="P43:P48" si="5">O43/O42-1</f>
        <v>9.5105354787763163E-2</v>
      </c>
    </row>
    <row r="44" spans="2:16" x14ac:dyDescent="0.25">
      <c r="B44" s="47">
        <v>2014</v>
      </c>
      <c r="C44" s="52">
        <v>96903700.000000015</v>
      </c>
      <c r="D44" s="61">
        <v>83940590</v>
      </c>
      <c r="E44" s="61">
        <v>89987370</v>
      </c>
      <c r="F44" s="61">
        <v>78093370</v>
      </c>
      <c r="G44" s="61">
        <v>64723380</v>
      </c>
      <c r="H44" s="61">
        <v>56397460</v>
      </c>
      <c r="I44" s="61">
        <v>67555739.999999985</v>
      </c>
      <c r="J44" s="61">
        <v>67913220</v>
      </c>
      <c r="K44" s="61">
        <v>78341890.000000015</v>
      </c>
      <c r="L44" s="61">
        <v>95968790.000000015</v>
      </c>
      <c r="M44" s="61">
        <v>91052930</v>
      </c>
      <c r="N44" s="61">
        <v>100585100</v>
      </c>
      <c r="O44" s="7">
        <f t="shared" si="4"/>
        <v>971463540</v>
      </c>
      <c r="P44" s="6">
        <f t="shared" si="5"/>
        <v>6.9569750494197669E-2</v>
      </c>
    </row>
    <row r="45" spans="2:16" x14ac:dyDescent="0.25">
      <c r="B45" s="47">
        <v>2015</v>
      </c>
      <c r="C45" s="52">
        <v>95395769.999999985</v>
      </c>
      <c r="D45" s="61">
        <v>98438110.000000015</v>
      </c>
      <c r="E45" s="61">
        <v>108327290.00000001</v>
      </c>
      <c r="F45" s="61">
        <v>89580950.000000015</v>
      </c>
      <c r="G45" s="61">
        <v>73862550</v>
      </c>
      <c r="H45" s="61">
        <v>65241810</v>
      </c>
      <c r="I45" s="61">
        <v>69636900</v>
      </c>
      <c r="J45" s="61">
        <v>73333640</v>
      </c>
      <c r="K45" s="61">
        <v>80878450</v>
      </c>
      <c r="L45" s="61">
        <v>88717620</v>
      </c>
      <c r="M45" s="61">
        <v>96924030.000000015</v>
      </c>
      <c r="N45" s="61">
        <v>109647810.00000001</v>
      </c>
      <c r="O45" s="7">
        <f t="shared" si="4"/>
        <v>1049984930</v>
      </c>
      <c r="P45" s="6">
        <f t="shared" si="5"/>
        <v>8.0827933079197223E-2</v>
      </c>
    </row>
    <row r="46" spans="2:16" x14ac:dyDescent="0.25">
      <c r="B46" s="47">
        <v>2016</v>
      </c>
      <c r="C46" s="52">
        <v>107224180.00000001</v>
      </c>
      <c r="D46" s="61">
        <v>114041190</v>
      </c>
      <c r="E46" s="61">
        <v>98443840.000000015</v>
      </c>
      <c r="F46" s="61">
        <v>86507360</v>
      </c>
      <c r="G46" s="61">
        <v>69805080</v>
      </c>
      <c r="H46" s="61">
        <v>63942790</v>
      </c>
      <c r="I46" s="61">
        <v>73351860</v>
      </c>
      <c r="J46" s="61">
        <v>87641710</v>
      </c>
      <c r="K46" s="61">
        <v>88040099.999999985</v>
      </c>
      <c r="L46" s="61">
        <v>102156939.99999999</v>
      </c>
      <c r="M46" s="61">
        <v>110117840</v>
      </c>
      <c r="N46" s="61">
        <v>125326709.99999999</v>
      </c>
      <c r="O46" s="7">
        <f t="shared" si="4"/>
        <v>1126599600</v>
      </c>
      <c r="P46" s="6">
        <f t="shared" si="5"/>
        <v>7.2967399636869157E-2</v>
      </c>
    </row>
    <row r="47" spans="2:16" x14ac:dyDescent="0.25">
      <c r="B47" s="47">
        <v>2017</v>
      </c>
      <c r="C47" s="52">
        <v>113741420.00000001</v>
      </c>
      <c r="D47" s="61">
        <v>117141750</v>
      </c>
      <c r="E47" s="61">
        <v>119100900</v>
      </c>
      <c r="F47" s="61">
        <v>93184860</v>
      </c>
      <c r="G47" s="61">
        <v>87557890</v>
      </c>
      <c r="H47" s="61">
        <v>75075300</v>
      </c>
      <c r="I47" s="61">
        <v>80231970.000000015</v>
      </c>
      <c r="J47" s="61">
        <v>89878499.999999985</v>
      </c>
      <c r="K47" s="61">
        <v>95390690</v>
      </c>
      <c r="L47" s="61">
        <v>112478720</v>
      </c>
      <c r="M47" s="61">
        <v>117336650</v>
      </c>
      <c r="N47" s="61">
        <v>123651739.99999999</v>
      </c>
      <c r="O47" s="7">
        <f t="shared" si="4"/>
        <v>1224770390</v>
      </c>
      <c r="P47" s="6">
        <f t="shared" si="5"/>
        <v>8.7139024370326501E-2</v>
      </c>
    </row>
    <row r="48" spans="2:16" x14ac:dyDescent="0.25">
      <c r="B48" s="47">
        <v>2018</v>
      </c>
      <c r="C48" s="52">
        <v>127185170</v>
      </c>
      <c r="D48" s="61">
        <v>112785570</v>
      </c>
      <c r="E48" s="61">
        <v>112811770</v>
      </c>
      <c r="F48" s="61">
        <v>109607080</v>
      </c>
      <c r="G48" s="61">
        <v>92773310</v>
      </c>
      <c r="H48" s="61">
        <v>70483180</v>
      </c>
      <c r="I48" s="61">
        <v>79081320</v>
      </c>
      <c r="J48" s="61">
        <v>85520050</v>
      </c>
      <c r="K48" s="61">
        <v>90678240</v>
      </c>
      <c r="L48" s="61">
        <v>120939510</v>
      </c>
      <c r="M48" s="61">
        <v>112037720</v>
      </c>
      <c r="N48" s="61">
        <v>108357440</v>
      </c>
      <c r="O48" s="7">
        <f t="shared" si="4"/>
        <v>1222260360</v>
      </c>
      <c r="P48" s="6">
        <f t="shared" si="5"/>
        <v>-2.0493882122673002E-3</v>
      </c>
    </row>
    <row r="49" spans="2:18" x14ac:dyDescent="0.25">
      <c r="B49" s="47">
        <v>2019</v>
      </c>
      <c r="C49" s="52">
        <v>115622360</v>
      </c>
      <c r="D49" s="61">
        <v>117737820</v>
      </c>
      <c r="E49" s="61">
        <v>103797680</v>
      </c>
      <c r="F49" s="61">
        <v>94909450</v>
      </c>
      <c r="G49" s="61">
        <v>89492970</v>
      </c>
      <c r="H49" s="61">
        <v>69896580</v>
      </c>
      <c r="I49" s="61">
        <v>74477340</v>
      </c>
      <c r="J49" s="61">
        <v>79752670</v>
      </c>
      <c r="K49" s="61">
        <v>90865190</v>
      </c>
      <c r="L49" s="61">
        <v>106070920</v>
      </c>
      <c r="M49" s="61">
        <v>116947650</v>
      </c>
      <c r="N49" s="61">
        <v>119152390</v>
      </c>
      <c r="O49" s="7">
        <f>SUM(C49:N49)</f>
        <v>1178723020</v>
      </c>
      <c r="P49" s="6">
        <f>O49/O48-1</f>
        <v>-3.5620348515597811E-2</v>
      </c>
    </row>
    <row r="50" spans="2:18" x14ac:dyDescent="0.25">
      <c r="B50" s="47" t="s">
        <v>18</v>
      </c>
      <c r="C50" s="52">
        <v>125030920</v>
      </c>
      <c r="D50" s="61">
        <v>115415520</v>
      </c>
      <c r="E50" s="61">
        <v>118833940</v>
      </c>
      <c r="F50" s="61">
        <v>83231580</v>
      </c>
      <c r="G50" s="61">
        <v>78550590</v>
      </c>
      <c r="H50" s="61">
        <v>75211480</v>
      </c>
      <c r="I50" s="61">
        <v>76272210</v>
      </c>
      <c r="J50" s="61">
        <v>90969020</v>
      </c>
      <c r="K50" s="61">
        <v>101177740</v>
      </c>
      <c r="L50" s="61">
        <v>116414750</v>
      </c>
      <c r="M50" s="61">
        <v>115655910</v>
      </c>
      <c r="N50" s="61">
        <v>137021250</v>
      </c>
      <c r="O50" s="7">
        <f>SUM(C50:N50)</f>
        <v>1233784910</v>
      </c>
      <c r="P50" s="6">
        <f>O50/O49-1</f>
        <v>4.6713171004329812E-2</v>
      </c>
    </row>
    <row r="51" spans="2:18" x14ac:dyDescent="0.25">
      <c r="B51" s="47" t="s">
        <v>19</v>
      </c>
      <c r="C51" s="52">
        <v>122844690</v>
      </c>
      <c r="D51" s="61">
        <v>114871350</v>
      </c>
      <c r="E51" s="61">
        <v>137872467.80000001</v>
      </c>
      <c r="F51" s="61">
        <v>110951767.84999999</v>
      </c>
      <c r="G51" s="61">
        <v>87606025.49000001</v>
      </c>
      <c r="H51" s="61">
        <v>84168872.319999993</v>
      </c>
      <c r="I51" s="61">
        <v>80646037.109999999</v>
      </c>
      <c r="J51" s="61">
        <v>92495921.810000002</v>
      </c>
      <c r="K51" s="61">
        <v>108079262.66</v>
      </c>
      <c r="L51" s="61">
        <v>118670311.81999999</v>
      </c>
      <c r="M51" s="61">
        <v>133656060.56</v>
      </c>
      <c r="N51" s="61">
        <v>141618181.52000001</v>
      </c>
      <c r="O51" s="7">
        <f>SUM(C51:N51)</f>
        <v>1333480948.9400001</v>
      </c>
      <c r="P51" s="6">
        <f>O51/O50-1</f>
        <v>8.0805039948170565E-2</v>
      </c>
    </row>
    <row r="52" spans="2:18" x14ac:dyDescent="0.25">
      <c r="B52" s="47" t="s">
        <v>20</v>
      </c>
      <c r="C52" s="52">
        <v>137815155.97999999</v>
      </c>
      <c r="D52" s="61">
        <v>125052794.34999999</v>
      </c>
      <c r="E52" s="61">
        <v>139410196.59999999</v>
      </c>
      <c r="F52" s="61">
        <v>100505663.28</v>
      </c>
      <c r="G52" s="61">
        <v>99987518.599999994</v>
      </c>
      <c r="H52" s="61">
        <v>83120260.819999993</v>
      </c>
      <c r="I52" s="61">
        <v>80281028.659999996</v>
      </c>
      <c r="J52" s="61">
        <v>97954540.739999995</v>
      </c>
      <c r="K52" s="61">
        <v>98760914.219999999</v>
      </c>
      <c r="L52" s="61">
        <v>104311361.45999999</v>
      </c>
      <c r="M52" s="61">
        <v>122726835.48</v>
      </c>
      <c r="N52" s="61">
        <v>146187859.49000001</v>
      </c>
      <c r="O52" s="7">
        <f>SUM(C52:N52)</f>
        <v>1336114129.6799998</v>
      </c>
      <c r="P52" s="6">
        <f>O52/O50-1</f>
        <v>8.2939269925095704E-2</v>
      </c>
    </row>
    <row r="53" spans="2:18" x14ac:dyDescent="0.25">
      <c r="B53" s="47" t="s">
        <v>21</v>
      </c>
      <c r="C53" s="52">
        <v>141350264.68000001</v>
      </c>
      <c r="D53" s="61">
        <v>136448093.75</v>
      </c>
      <c r="E53" s="61">
        <v>149027052.68000001</v>
      </c>
      <c r="F53" s="61">
        <v>111660362.53</v>
      </c>
      <c r="G53" s="61">
        <v>120474510.34999999</v>
      </c>
      <c r="H53" s="61">
        <v>100081191.29000001</v>
      </c>
      <c r="I53" s="61">
        <v>98201349.939999998</v>
      </c>
      <c r="J53" s="61">
        <v>119076165.26000001</v>
      </c>
      <c r="K53" s="61">
        <v>117790163.7</v>
      </c>
      <c r="L53" s="61">
        <v>148658921.59999999</v>
      </c>
      <c r="M53" s="61">
        <v>150620989.68000001</v>
      </c>
      <c r="N53" s="61">
        <v>147886848.19</v>
      </c>
      <c r="O53" s="7">
        <f>+SUM(C53:N53)</f>
        <v>1541275913.6500001</v>
      </c>
      <c r="P53" s="6">
        <f>+O53/O51-1</f>
        <v>0.15582897144138341</v>
      </c>
    </row>
    <row r="54" spans="2:18" ht="15.75" thickBot="1" x14ac:dyDescent="0.3">
      <c r="B54" s="48" t="s">
        <v>22</v>
      </c>
      <c r="C54" s="53">
        <v>165144616.40000001</v>
      </c>
      <c r="D54" s="54">
        <v>168471650</v>
      </c>
      <c r="E54" s="54">
        <v>139070671.83000001</v>
      </c>
      <c r="F54" s="54">
        <v>138537010.28999999</v>
      </c>
      <c r="G54" s="54">
        <v>103441013.69</v>
      </c>
      <c r="H54" s="54">
        <v>100382831.62</v>
      </c>
      <c r="I54" s="54">
        <v>107895803.01000001</v>
      </c>
      <c r="J54" s="54">
        <v>123255327.62</v>
      </c>
      <c r="K54" s="54">
        <v>126487830.7</v>
      </c>
      <c r="L54" s="54">
        <v>154750546.65000001</v>
      </c>
      <c r="M54" s="54"/>
      <c r="N54" s="54"/>
      <c r="O54" s="18"/>
      <c r="P54" s="19"/>
    </row>
    <row r="55" spans="2:18" ht="15.75" thickBot="1" x14ac:dyDescent="0.3">
      <c r="B55" s="49" t="s">
        <v>25</v>
      </c>
    </row>
    <row r="56" spans="2:18" ht="15.75" thickBot="1" x14ac:dyDescent="0.3">
      <c r="B56" s="49"/>
      <c r="G56" s="82" t="s">
        <v>26</v>
      </c>
      <c r="H56" s="83"/>
      <c r="I56" s="84"/>
    </row>
    <row r="57" spans="2:18" ht="15.75" thickBot="1" x14ac:dyDescent="0.3"/>
    <row r="58" spans="2:18" ht="15.75" thickBot="1" x14ac:dyDescent="0.3">
      <c r="B58" s="46" t="s">
        <v>3</v>
      </c>
      <c r="C58" s="3" t="s">
        <v>4</v>
      </c>
      <c r="D58" s="3" t="s">
        <v>5</v>
      </c>
      <c r="E58" s="3" t="s">
        <v>6</v>
      </c>
      <c r="F58" s="3" t="s">
        <v>7</v>
      </c>
      <c r="G58" s="3" t="s">
        <v>8</v>
      </c>
      <c r="H58" s="3" t="s">
        <v>9</v>
      </c>
      <c r="I58" s="3" t="s">
        <v>10</v>
      </c>
      <c r="J58" s="3" t="s">
        <v>11</v>
      </c>
      <c r="K58" s="3" t="s">
        <v>12</v>
      </c>
      <c r="L58" s="3" t="s">
        <v>13</v>
      </c>
      <c r="M58" s="3" t="s">
        <v>14</v>
      </c>
      <c r="N58" s="3" t="s">
        <v>15</v>
      </c>
      <c r="O58" s="4" t="s">
        <v>27</v>
      </c>
      <c r="P58" s="59" t="s">
        <v>17</v>
      </c>
      <c r="Q58" s="4" t="s">
        <v>28</v>
      </c>
      <c r="R58" s="59" t="s">
        <v>17</v>
      </c>
    </row>
    <row r="59" spans="2:18" x14ac:dyDescent="0.25">
      <c r="B59" s="47">
        <v>2007</v>
      </c>
      <c r="C59" s="8">
        <v>20.025219404740429</v>
      </c>
      <c r="D59" s="9">
        <v>18.139653961158483</v>
      </c>
      <c r="E59" s="9">
        <v>18.443301534371649</v>
      </c>
      <c r="F59" s="9">
        <v>20.037886777355219</v>
      </c>
      <c r="G59" s="9">
        <v>21.863143109391373</v>
      </c>
      <c r="H59" s="9">
        <v>21.079710589336919</v>
      </c>
      <c r="I59" s="9">
        <v>21.653107535888147</v>
      </c>
      <c r="J59" s="9">
        <v>20.852633598028945</v>
      </c>
      <c r="K59" s="9">
        <v>22.570793606263724</v>
      </c>
      <c r="L59" s="9">
        <v>25.528543231929028</v>
      </c>
      <c r="M59" s="9">
        <v>22.407515354162744</v>
      </c>
      <c r="N59" s="9">
        <v>24.731334411071821</v>
      </c>
      <c r="O59" s="10">
        <f t="shared" ref="O59:O64" si="6">+O37/O15</f>
        <v>21.387458642954673</v>
      </c>
      <c r="P59" s="6"/>
      <c r="Q59" s="10">
        <f t="shared" ref="Q59:Q75" si="7">SUM(C37:N37)/SUM(C15:N15)</f>
        <v>21.387458642954673</v>
      </c>
      <c r="R59" s="6"/>
    </row>
    <row r="60" spans="2:18" x14ac:dyDescent="0.25">
      <c r="B60" s="47">
        <v>2008</v>
      </c>
      <c r="C60" s="11">
        <v>21.740925413038173</v>
      </c>
      <c r="D60" s="12">
        <v>21.446692165527583</v>
      </c>
      <c r="E60" s="12">
        <v>22.962409640588717</v>
      </c>
      <c r="F60" s="12">
        <v>23.469908189363956</v>
      </c>
      <c r="G60" s="12">
        <v>24.528306511907243</v>
      </c>
      <c r="H60" s="12">
        <v>25.610792010572432</v>
      </c>
      <c r="I60" s="12">
        <v>24.657260335079798</v>
      </c>
      <c r="J60" s="12">
        <v>25.001589342271402</v>
      </c>
      <c r="K60" s="12">
        <v>24.017147679556434</v>
      </c>
      <c r="L60" s="12">
        <v>23.106355573972181</v>
      </c>
      <c r="M60" s="12">
        <v>21.758121605559676</v>
      </c>
      <c r="N60" s="12">
        <v>23.743877361920561</v>
      </c>
      <c r="O60" s="13">
        <f t="shared" si="6"/>
        <v>23.220393971511722</v>
      </c>
      <c r="P60" s="6">
        <f>+O60/O59-1</f>
        <v>8.5701408435491899E-2</v>
      </c>
      <c r="Q60" s="13">
        <f t="shared" si="7"/>
        <v>23.220393971511722</v>
      </c>
      <c r="R60" s="6">
        <f>+Q60/Q59-1</f>
        <v>8.5701408435491899E-2</v>
      </c>
    </row>
    <row r="61" spans="2:18" x14ac:dyDescent="0.25">
      <c r="B61" s="47">
        <v>2009</v>
      </c>
      <c r="C61" s="11">
        <v>20.903566942948075</v>
      </c>
      <c r="D61" s="12">
        <v>21.162155918942958</v>
      </c>
      <c r="E61" s="12">
        <v>21.480758912200113</v>
      </c>
      <c r="F61" s="12">
        <v>21.919475920472504</v>
      </c>
      <c r="G61" s="12">
        <v>23.016423938657269</v>
      </c>
      <c r="H61" s="12">
        <v>23.400408509050145</v>
      </c>
      <c r="I61" s="12">
        <v>27.461873383224926</v>
      </c>
      <c r="J61" s="12">
        <v>23.540821899543612</v>
      </c>
      <c r="K61" s="12">
        <v>23.488405659147485</v>
      </c>
      <c r="L61" s="12">
        <v>22.401064312780484</v>
      </c>
      <c r="M61" s="12">
        <v>21.120092386971027</v>
      </c>
      <c r="N61" s="12">
        <v>21.621534799129321</v>
      </c>
      <c r="O61" s="13">
        <f t="shared" si="6"/>
        <v>22.302841397979261</v>
      </c>
      <c r="P61" s="6">
        <f>+O61/O60-1</f>
        <v>-3.951494426227975E-2</v>
      </c>
      <c r="Q61" s="13">
        <f t="shared" si="7"/>
        <v>22.302841397979261</v>
      </c>
      <c r="R61" s="6">
        <f>+Q61/Q60-1</f>
        <v>-3.951494426227975E-2</v>
      </c>
    </row>
    <row r="62" spans="2:18" x14ac:dyDescent="0.25">
      <c r="B62" s="47">
        <v>2010</v>
      </c>
      <c r="C62" s="11">
        <v>20.667138577735191</v>
      </c>
      <c r="D62" s="12">
        <v>20.786054298216911</v>
      </c>
      <c r="E62" s="12">
        <v>21.330040669054988</v>
      </c>
      <c r="F62" s="12">
        <v>22.260061750504619</v>
      </c>
      <c r="G62" s="12">
        <v>22.765041732356238</v>
      </c>
      <c r="H62" s="12">
        <v>22.29840145019681</v>
      </c>
      <c r="I62" s="12">
        <v>23.349579996263529</v>
      </c>
      <c r="J62" s="12">
        <v>24.149606009784058</v>
      </c>
      <c r="K62" s="12">
        <v>23.9584647280662</v>
      </c>
      <c r="L62" s="12">
        <v>23.313568069978903</v>
      </c>
      <c r="M62" s="12">
        <v>22.76731717247198</v>
      </c>
      <c r="N62" s="12">
        <v>21.989026468513675</v>
      </c>
      <c r="O62" s="13">
        <f t="shared" si="6"/>
        <v>22.300468414506724</v>
      </c>
      <c r="P62" s="6">
        <f>+O62/O61-1</f>
        <v>-1.0639825797043034E-4</v>
      </c>
      <c r="Q62" s="13">
        <f t="shared" si="7"/>
        <v>22.300468414506724</v>
      </c>
      <c r="R62" s="6">
        <f>+Q62/Q61-1</f>
        <v>-1.0639825797043034E-4</v>
      </c>
    </row>
    <row r="63" spans="2:18" ht="17.25" customHeight="1" x14ac:dyDescent="0.25">
      <c r="B63" s="47">
        <v>2011</v>
      </c>
      <c r="C63" s="11">
        <v>21.79676109021273</v>
      </c>
      <c r="D63" s="12">
        <v>22.510602957944805</v>
      </c>
      <c r="E63" s="12">
        <v>23.101618255830829</v>
      </c>
      <c r="F63" s="12">
        <v>23.38805476231342</v>
      </c>
      <c r="G63" s="12">
        <v>24.49120369868988</v>
      </c>
      <c r="H63" s="12">
        <v>24.53986535276999</v>
      </c>
      <c r="I63" s="12">
        <v>25.936027304580925</v>
      </c>
      <c r="J63" s="12">
        <v>25.568172638394248</v>
      </c>
      <c r="K63" s="12">
        <v>25.696769722562799</v>
      </c>
      <c r="L63" s="12">
        <v>24.326711270556491</v>
      </c>
      <c r="M63" s="12">
        <v>24.252270898639221</v>
      </c>
      <c r="N63" s="12">
        <v>23.464840629236193</v>
      </c>
      <c r="O63" s="13">
        <f t="shared" si="6"/>
        <v>23.861399456832284</v>
      </c>
      <c r="P63" s="6">
        <f>+O63/O62-1</f>
        <v>6.9995437464002164E-2</v>
      </c>
      <c r="Q63" s="13">
        <f t="shared" si="7"/>
        <v>23.861399456832284</v>
      </c>
      <c r="R63" s="6">
        <f>+Q63/Q62-1</f>
        <v>6.9995437464002164E-2</v>
      </c>
    </row>
    <row r="64" spans="2:18" ht="17.25" customHeight="1" x14ac:dyDescent="0.25">
      <c r="B64" s="47">
        <v>2012</v>
      </c>
      <c r="C64" s="11">
        <v>24.222907260351519</v>
      </c>
      <c r="D64" s="12">
        <v>24.541064410355037</v>
      </c>
      <c r="E64" s="12">
        <v>25.003763313783768</v>
      </c>
      <c r="F64" s="12">
        <v>25.622016470229241</v>
      </c>
      <c r="G64" s="12">
        <v>26.710269947506251</v>
      </c>
      <c r="H64" s="12">
        <v>26.401941961869149</v>
      </c>
      <c r="I64" s="12">
        <v>27.825878376470179</v>
      </c>
      <c r="J64" s="12">
        <v>26.950610825565093</v>
      </c>
      <c r="K64" s="12">
        <v>27.624733699354643</v>
      </c>
      <c r="L64" s="12">
        <v>26.56816608884268</v>
      </c>
      <c r="M64" s="12">
        <v>25.768969320030099</v>
      </c>
      <c r="N64" s="12">
        <v>24.943793176641989</v>
      </c>
      <c r="O64" s="13">
        <f t="shared" si="6"/>
        <v>25.820896795648629</v>
      </c>
      <c r="P64" s="6">
        <f>+O64/O63-1</f>
        <v>8.2119967119333337E-2</v>
      </c>
      <c r="Q64" s="13">
        <f t="shared" si="7"/>
        <v>25.820896795648629</v>
      </c>
      <c r="R64" s="6">
        <f>+Q64/Q63-1</f>
        <v>8.2119967119333337E-2</v>
      </c>
    </row>
    <row r="65" spans="2:18" ht="17.25" customHeight="1" x14ac:dyDescent="0.25">
      <c r="B65" s="47">
        <v>2013</v>
      </c>
      <c r="C65" s="11">
        <v>25.376818554494562</v>
      </c>
      <c r="D65" s="12">
        <v>25.970508566366693</v>
      </c>
      <c r="E65" s="12">
        <v>27.432679683852424</v>
      </c>
      <c r="F65" s="12">
        <v>26.841735870575608</v>
      </c>
      <c r="G65" s="12">
        <v>27.942295617678315</v>
      </c>
      <c r="H65" s="12">
        <v>29.761849159824596</v>
      </c>
      <c r="I65" s="12">
        <v>28.003997221214323</v>
      </c>
      <c r="J65" s="12">
        <v>29.718949888896141</v>
      </c>
      <c r="K65" s="12">
        <v>28.732332294615233</v>
      </c>
      <c r="L65" s="12">
        <v>28.989736544262161</v>
      </c>
      <c r="M65" s="12">
        <v>29.471605919830989</v>
      </c>
      <c r="N65" s="12">
        <v>27.565850362719893</v>
      </c>
      <c r="O65" s="13">
        <f t="shared" ref="O65:O74" si="8">AVERAGE(C65:N65)</f>
        <v>27.984029973694248</v>
      </c>
      <c r="P65" s="6">
        <f t="shared" ref="P65:P74" si="9">O65/O64-1</f>
        <v>8.3774517793284042E-2</v>
      </c>
      <c r="Q65" s="13">
        <f t="shared" si="7"/>
        <v>27.800714685606764</v>
      </c>
      <c r="R65" s="6">
        <f t="shared" ref="R65:R70" si="10">Q65/Q64-1</f>
        <v>7.667502432726403E-2</v>
      </c>
    </row>
    <row r="66" spans="2:18" ht="17.25" customHeight="1" x14ac:dyDescent="0.25">
      <c r="B66" s="47">
        <v>2014</v>
      </c>
      <c r="C66" s="11">
        <v>27.738378920310208</v>
      </c>
      <c r="D66" s="12">
        <v>27.251789136046405</v>
      </c>
      <c r="E66" s="12">
        <v>29.422250017290452</v>
      </c>
      <c r="F66" s="12">
        <v>28.858584408535283</v>
      </c>
      <c r="G66" s="12">
        <v>30.448584860424738</v>
      </c>
      <c r="H66" s="12">
        <v>29.915169541701395</v>
      </c>
      <c r="I66" s="12">
        <v>31.042891031579781</v>
      </c>
      <c r="J66" s="12">
        <v>31.660562278165713</v>
      </c>
      <c r="K66" s="12">
        <v>31.698746556435495</v>
      </c>
      <c r="L66" s="12">
        <v>30.756864115970579</v>
      </c>
      <c r="M66" s="12">
        <v>30.395403906150065</v>
      </c>
      <c r="N66" s="12">
        <v>29.650822375802761</v>
      </c>
      <c r="O66" s="13">
        <f t="shared" si="8"/>
        <v>29.903337262367742</v>
      </c>
      <c r="P66" s="6">
        <f t="shared" si="9"/>
        <v>6.8585807350753036E-2</v>
      </c>
      <c r="Q66" s="13">
        <f t="shared" si="7"/>
        <v>29.753853629759181</v>
      </c>
      <c r="R66" s="6">
        <f t="shared" si="10"/>
        <v>7.0254990428847197E-2</v>
      </c>
    </row>
    <row r="67" spans="2:18" ht="17.25" customHeight="1" x14ac:dyDescent="0.25">
      <c r="B67" s="47">
        <v>2015</v>
      </c>
      <c r="C67" s="11">
        <v>29.28361495034245</v>
      </c>
      <c r="D67" s="12">
        <v>28.877132251863973</v>
      </c>
      <c r="E67" s="12">
        <v>30.267051566200962</v>
      </c>
      <c r="F67" s="12">
        <v>31.453733777556845</v>
      </c>
      <c r="G67" s="12">
        <v>31.523100750629769</v>
      </c>
      <c r="H67" s="12">
        <v>31.49333069988684</v>
      </c>
      <c r="I67" s="12">
        <v>33.493171749385546</v>
      </c>
      <c r="J67" s="12">
        <v>32.455428578352929</v>
      </c>
      <c r="K67" s="12">
        <v>32.487031418963639</v>
      </c>
      <c r="L67" s="12">
        <v>32.93813808912612</v>
      </c>
      <c r="M67" s="12">
        <v>32.682800119310869</v>
      </c>
      <c r="N67" s="12">
        <v>30.939158328095981</v>
      </c>
      <c r="O67" s="13">
        <f t="shared" si="8"/>
        <v>31.491141023309655</v>
      </c>
      <c r="P67" s="6">
        <f t="shared" si="9"/>
        <v>5.3097878240503382E-2</v>
      </c>
      <c r="Q67" s="13">
        <f t="shared" si="7"/>
        <v>31.305852968284615</v>
      </c>
      <c r="R67" s="6">
        <f t="shared" si="10"/>
        <v>5.2161288343945955E-2</v>
      </c>
    </row>
    <row r="68" spans="2:18" ht="17.25" customHeight="1" x14ac:dyDescent="0.25">
      <c r="B68" s="47">
        <v>2016</v>
      </c>
      <c r="C68" s="11">
        <v>30.723125616052094</v>
      </c>
      <c r="D68" s="12">
        <v>29.234059883742042</v>
      </c>
      <c r="E68" s="12">
        <v>30.127243158744552</v>
      </c>
      <c r="F68" s="12">
        <v>32.664314824641387</v>
      </c>
      <c r="G68" s="12">
        <v>33.653851368997621</v>
      </c>
      <c r="H68" s="12">
        <v>32.851404798406726</v>
      </c>
      <c r="I68" s="12">
        <v>34.461428604087068</v>
      </c>
      <c r="J68" s="12">
        <v>34.083070418725725</v>
      </c>
      <c r="K68" s="12">
        <v>32.686739690507636</v>
      </c>
      <c r="L68" s="12">
        <v>33.776229808501618</v>
      </c>
      <c r="M68" s="12">
        <v>33.074403113127687</v>
      </c>
      <c r="N68" s="12">
        <v>32.729216261721099</v>
      </c>
      <c r="O68" s="13">
        <f t="shared" si="8"/>
        <v>32.505423962271273</v>
      </c>
      <c r="P68" s="6">
        <f t="shared" si="9"/>
        <v>3.2208516617763916E-2</v>
      </c>
      <c r="Q68" s="13">
        <f t="shared" si="7"/>
        <v>32.276999300854335</v>
      </c>
      <c r="R68" s="6">
        <f t="shared" si="10"/>
        <v>3.1021238538159857E-2</v>
      </c>
    </row>
    <row r="69" spans="2:18" ht="17.25" customHeight="1" x14ac:dyDescent="0.25">
      <c r="B69" s="47">
        <v>2017</v>
      </c>
      <c r="C69" s="11">
        <v>32.254829321961026</v>
      </c>
      <c r="D69" s="12">
        <v>33.880493098018455</v>
      </c>
      <c r="E69" s="12">
        <v>30.513211350805278</v>
      </c>
      <c r="F69" s="12">
        <v>34.206744279892163</v>
      </c>
      <c r="G69" s="12">
        <v>35.841003691487202</v>
      </c>
      <c r="H69" s="12">
        <v>35.685126595635701</v>
      </c>
      <c r="I69" s="12">
        <v>35.786595661523982</v>
      </c>
      <c r="J69" s="12">
        <v>36.308360857062574</v>
      </c>
      <c r="K69" s="12">
        <v>35.985425823113225</v>
      </c>
      <c r="L69" s="12">
        <v>37.03314242544333</v>
      </c>
      <c r="M69" s="12">
        <v>35.809641558295638</v>
      </c>
      <c r="N69" s="12">
        <v>34.77332711919896</v>
      </c>
      <c r="O69" s="13">
        <f t="shared" si="8"/>
        <v>34.839825148536463</v>
      </c>
      <c r="P69" s="6">
        <f t="shared" si="9"/>
        <v>7.1815743396385301E-2</v>
      </c>
      <c r="Q69" s="13">
        <f t="shared" si="7"/>
        <v>34.601856260776884</v>
      </c>
      <c r="R69" s="6">
        <f t="shared" si="10"/>
        <v>7.2028286714403755E-2</v>
      </c>
    </row>
    <row r="70" spans="2:18" ht="17.25" customHeight="1" x14ac:dyDescent="0.25">
      <c r="B70" s="47">
        <v>2018</v>
      </c>
      <c r="C70" s="11">
        <v>35.275355671823348</v>
      </c>
      <c r="D70" s="12">
        <v>34.979710846768782</v>
      </c>
      <c r="E70" s="12">
        <v>34.320404126350979</v>
      </c>
      <c r="F70" s="12">
        <v>36.912734771382141</v>
      </c>
      <c r="G70" s="12">
        <v>38.120247342722799</v>
      </c>
      <c r="H70" s="12">
        <v>37.443696873374563</v>
      </c>
      <c r="I70" s="12">
        <v>38.211746034749517</v>
      </c>
      <c r="J70" s="12">
        <v>38.993642166051238</v>
      </c>
      <c r="K70" s="12">
        <v>37.356478232794338</v>
      </c>
      <c r="L70" s="12">
        <v>37.996211793124999</v>
      </c>
      <c r="M70" s="12">
        <v>33.40149654986584</v>
      </c>
      <c r="N70" s="12">
        <v>37.704075564120807</v>
      </c>
      <c r="O70" s="13">
        <f t="shared" si="8"/>
        <v>36.726316664427443</v>
      </c>
      <c r="P70" s="6">
        <f t="shared" si="9"/>
        <v>5.41475598068617E-2</v>
      </c>
      <c r="Q70" s="13">
        <f t="shared" si="7"/>
        <v>36.481598822153963</v>
      </c>
      <c r="R70" s="6">
        <f t="shared" si="10"/>
        <v>5.4324905207697505E-2</v>
      </c>
    </row>
    <row r="71" spans="2:18" ht="17.25" customHeight="1" x14ac:dyDescent="0.25">
      <c r="B71" s="47">
        <v>2019</v>
      </c>
      <c r="C71" s="11">
        <v>35.542404758505199</v>
      </c>
      <c r="D71" s="12">
        <v>36.166824252068501</v>
      </c>
      <c r="E71" s="12">
        <v>35.987978151757936</v>
      </c>
      <c r="F71" s="12">
        <v>36.954304727009387</v>
      </c>
      <c r="G71" s="12">
        <v>39.165106587720359</v>
      </c>
      <c r="H71" s="12">
        <v>38.648665939254705</v>
      </c>
      <c r="I71" s="12">
        <v>39.995055214533501</v>
      </c>
      <c r="J71" s="12">
        <v>40.354990587734946</v>
      </c>
      <c r="K71" s="12">
        <v>41.204374713255746</v>
      </c>
      <c r="L71" s="12">
        <v>44.13240158174947</v>
      </c>
      <c r="M71" s="12">
        <v>39.63801787259402</v>
      </c>
      <c r="N71" s="12">
        <v>37.070425850412114</v>
      </c>
      <c r="O71" s="13">
        <f t="shared" si="8"/>
        <v>38.738379186382986</v>
      </c>
      <c r="P71" s="6">
        <f t="shared" si="9"/>
        <v>5.478530668729964E-2</v>
      </c>
      <c r="Q71" s="13">
        <f t="shared" si="7"/>
        <v>38.43708352629789</v>
      </c>
      <c r="R71" s="6">
        <f>Q71/Q70-1</f>
        <v>5.3601946386089727E-2</v>
      </c>
    </row>
    <row r="72" spans="2:18" ht="17.25" customHeight="1" x14ac:dyDescent="0.25">
      <c r="B72" s="47" t="s">
        <v>18</v>
      </c>
      <c r="C72" s="11">
        <v>36.934572173319964</v>
      </c>
      <c r="D72" s="12">
        <v>36.93621808734656</v>
      </c>
      <c r="E72" s="12">
        <v>36.759030430450707</v>
      </c>
      <c r="F72" s="12">
        <v>36.216032596369111</v>
      </c>
      <c r="G72" s="12">
        <v>39.27434240082507</v>
      </c>
      <c r="H72" s="12">
        <v>42.451986385084453</v>
      </c>
      <c r="I72" s="12">
        <v>41.932888167441511</v>
      </c>
      <c r="J72" s="12">
        <v>42.962122381745793</v>
      </c>
      <c r="K72" s="12">
        <v>43.152026090029899</v>
      </c>
      <c r="L72" s="12">
        <v>42.166139757515502</v>
      </c>
      <c r="M72" s="12">
        <v>43.377838384045987</v>
      </c>
      <c r="N72" s="12">
        <v>42.027694906342298</v>
      </c>
      <c r="O72" s="13">
        <f t="shared" si="8"/>
        <v>40.349240980043071</v>
      </c>
      <c r="P72" s="6">
        <f t="shared" si="9"/>
        <v>4.1583097369915833E-2</v>
      </c>
      <c r="Q72" s="13">
        <f t="shared" si="7"/>
        <v>40.082656725015283</v>
      </c>
      <c r="R72" s="6">
        <f>Q72/Q71-1</f>
        <v>4.2812124327578749E-2</v>
      </c>
    </row>
    <row r="73" spans="2:18" ht="17.25" customHeight="1" x14ac:dyDescent="0.25">
      <c r="B73" s="47" t="s">
        <v>19</v>
      </c>
      <c r="C73" s="11">
        <v>38.542725323593579</v>
      </c>
      <c r="D73" s="12">
        <v>40.142334862317689</v>
      </c>
      <c r="E73" s="12">
        <v>41.187742228701943</v>
      </c>
      <c r="F73" s="12">
        <v>42.455597146539532</v>
      </c>
      <c r="G73" s="12">
        <v>44.420824231535839</v>
      </c>
      <c r="H73" s="12">
        <v>46.069058942655879</v>
      </c>
      <c r="I73" s="12">
        <v>44.559130800200087</v>
      </c>
      <c r="J73" s="12">
        <v>46.625436710573872</v>
      </c>
      <c r="K73" s="12">
        <v>46.873495755701335</v>
      </c>
      <c r="L73" s="12">
        <v>46.791378586353872</v>
      </c>
      <c r="M73" s="12">
        <v>43.968920195840695</v>
      </c>
      <c r="N73" s="12">
        <v>43.48477053169308</v>
      </c>
      <c r="O73" s="13">
        <f t="shared" si="8"/>
        <v>43.760117942975626</v>
      </c>
      <c r="P73" s="6">
        <f t="shared" si="9"/>
        <v>8.4533856897570647E-2</v>
      </c>
      <c r="Q73" s="13">
        <f t="shared" si="7"/>
        <v>43.378041270481496</v>
      </c>
      <c r="R73" s="6">
        <f>Q73/Q72-1</f>
        <v>8.2214723641549137E-2</v>
      </c>
    </row>
    <row r="74" spans="2:18" ht="17.25" customHeight="1" x14ac:dyDescent="0.25">
      <c r="B74" s="58">
        <v>2022</v>
      </c>
      <c r="C74" s="11">
        <v>42.408923713693312</v>
      </c>
      <c r="D74" s="12">
        <v>42.662926579091994</v>
      </c>
      <c r="E74" s="12">
        <v>44.016628543813518</v>
      </c>
      <c r="F74" s="12">
        <v>45.479112297207905</v>
      </c>
      <c r="G74" s="12">
        <v>47.589651688268724</v>
      </c>
      <c r="H74" s="12">
        <v>49.624277765888827</v>
      </c>
      <c r="I74" s="12">
        <v>47.327296598236153</v>
      </c>
      <c r="J74" s="12">
        <v>48.728749847477872</v>
      </c>
      <c r="K74" s="12">
        <v>45.758649691242013</v>
      </c>
      <c r="L74" s="12">
        <v>48.107945321253453</v>
      </c>
      <c r="M74" s="12">
        <v>47.858996390816856</v>
      </c>
      <c r="N74" s="12">
        <v>45.092613372915395</v>
      </c>
      <c r="O74" s="13">
        <f t="shared" si="8"/>
        <v>46.221314317492165</v>
      </c>
      <c r="P74" s="6">
        <f t="shared" si="9"/>
        <v>5.6242909987668677E-2</v>
      </c>
      <c r="Q74" s="13">
        <f t="shared" si="7"/>
        <v>45.79906991631853</v>
      </c>
      <c r="R74" s="6">
        <f>Q74/Q73-1</f>
        <v>5.5812309060725873E-2</v>
      </c>
    </row>
    <row r="75" spans="2:18" ht="17.25" customHeight="1" x14ac:dyDescent="0.25">
      <c r="B75" s="58">
        <v>2023</v>
      </c>
      <c r="C75" s="11">
        <v>45.063096930495362</v>
      </c>
      <c r="D75" s="12">
        <v>45.819089760726584</v>
      </c>
      <c r="E75" s="12">
        <v>45.675017232063183</v>
      </c>
      <c r="F75" s="12">
        <v>47.504331312254514</v>
      </c>
      <c r="G75" s="12">
        <v>50.9632979597326</v>
      </c>
      <c r="H75" s="12">
        <v>50.522502335801192</v>
      </c>
      <c r="I75" s="12">
        <v>50.426434079186357</v>
      </c>
      <c r="J75" s="12">
        <v>52.782633892152234</v>
      </c>
      <c r="K75" s="12">
        <v>52.555893744436254</v>
      </c>
      <c r="L75" s="12">
        <v>52.534552797806455</v>
      </c>
      <c r="M75" s="12">
        <v>50.652575106594689</v>
      </c>
      <c r="N75" s="12">
        <v>48.463662024461769</v>
      </c>
      <c r="O75" s="13">
        <v>49.41359059797594</v>
      </c>
      <c r="P75" s="6">
        <v>6.9065026116656325E-2</v>
      </c>
      <c r="Q75" s="13">
        <f t="shared" si="7"/>
        <v>49.128505088728851</v>
      </c>
      <c r="R75" s="6">
        <f>Q75/Q74-1</f>
        <v>7.2696567386492328E-2</v>
      </c>
    </row>
    <row r="76" spans="2:18" ht="15.75" thickBot="1" x14ac:dyDescent="0.3">
      <c r="B76" s="57">
        <v>2024</v>
      </c>
      <c r="C76" s="20">
        <v>47.694054583017099</v>
      </c>
      <c r="D76" s="17">
        <v>48</v>
      </c>
      <c r="E76" s="17">
        <v>47.210955682681998</v>
      </c>
      <c r="F76" s="17">
        <v>51.544144039933691</v>
      </c>
      <c r="G76" s="17">
        <v>52.693810262319538</v>
      </c>
      <c r="H76" s="17">
        <v>52.833808112779771</v>
      </c>
      <c r="I76" s="17">
        <v>53.105831542438899</v>
      </c>
      <c r="J76" s="17">
        <v>53.751543412669385</v>
      </c>
      <c r="K76" s="17">
        <v>54.038871323640372</v>
      </c>
      <c r="L76" s="17">
        <v>51.986842994530747</v>
      </c>
      <c r="M76" s="17"/>
      <c r="N76" s="17"/>
      <c r="O76" s="44"/>
      <c r="P76" s="19"/>
      <c r="Q76" s="44"/>
      <c r="R76" s="19"/>
    </row>
    <row r="77" spans="2:18" x14ac:dyDescent="0.25">
      <c r="B77" s="49" t="s">
        <v>25</v>
      </c>
    </row>
    <row r="78" spans="2:18" x14ac:dyDescent="0.25">
      <c r="B78" s="49" t="s">
        <v>29</v>
      </c>
      <c r="C78" s="1"/>
      <c r="D78" s="1"/>
      <c r="E78" s="2"/>
    </row>
    <row r="80" spans="2:18" x14ac:dyDescent="0.25">
      <c r="B80" s="45" t="s">
        <v>30</v>
      </c>
    </row>
    <row r="82" spans="6:8" x14ac:dyDescent="0.25">
      <c r="F82" s="14"/>
      <c r="G82" s="15"/>
      <c r="H82" s="15"/>
    </row>
    <row r="83" spans="6:8" x14ac:dyDescent="0.25">
      <c r="F83" s="16"/>
    </row>
    <row r="84" spans="6:8" x14ac:dyDescent="0.25">
      <c r="F84" s="16"/>
    </row>
    <row r="85" spans="6:8" x14ac:dyDescent="0.25">
      <c r="F85" s="16"/>
    </row>
    <row r="86" spans="6:8" x14ac:dyDescent="0.25">
      <c r="F86" s="16"/>
    </row>
    <row r="87" spans="6:8" x14ac:dyDescent="0.25">
      <c r="F87" s="16"/>
    </row>
    <row r="88" spans="6:8" x14ac:dyDescent="0.25">
      <c r="F88" s="16"/>
    </row>
  </sheetData>
  <mergeCells count="4">
    <mergeCell ref="F9:J9"/>
    <mergeCell ref="G12:I12"/>
    <mergeCell ref="G34:I34"/>
    <mergeCell ref="G56:I56"/>
  </mergeCells>
  <phoneticPr fontId="7" type="noConversion"/>
  <hyperlinks>
    <hyperlink ref="K10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5:O22 O23 O45 N36 O46 O68:P68 O24 O35:O44 O69:O70 O25:P26 O47:P49 O27 O65:O67" formulaRange="1"/>
    <ignoredError sqref="Q72" formula="1"/>
    <ignoredError sqref="B72:B73 B28:B29 B50:B51" numberStoredAsText="1"/>
    <ignoredError sqref="Q59:Q68 Q69:Q71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E228"/>
  <sheetViews>
    <sheetView showGridLines="0" workbookViewId="0">
      <pane ySplit="11" topLeftCell="A205" activePane="bottomLeft" state="frozen"/>
      <selection pane="bottomLeft" activeCell="A228" sqref="A228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1.42578125" style="21" customWidth="1"/>
    <col min="4" max="4" width="25.28515625" style="21" customWidth="1"/>
    <col min="5" max="5" width="26.85546875" style="22" customWidth="1"/>
    <col min="6" max="256" width="11.42578125" customWidth="1"/>
  </cols>
  <sheetData>
    <row r="8" spans="2:5" ht="15.75" thickBot="1" x14ac:dyDescent="0.3"/>
    <row r="9" spans="2:5" ht="15.75" thickBot="1" x14ac:dyDescent="0.3">
      <c r="C9" s="85" t="s">
        <v>31</v>
      </c>
      <c r="D9" s="86"/>
      <c r="E9" s="23" t="s">
        <v>32</v>
      </c>
    </row>
    <row r="11" spans="2:5" s="27" customFormat="1" x14ac:dyDescent="0.25">
      <c r="B11" s="24" t="s">
        <v>33</v>
      </c>
      <c r="C11" s="25" t="s">
        <v>34</v>
      </c>
      <c r="D11" s="26" t="s">
        <v>35</v>
      </c>
      <c r="E11" s="42" t="s">
        <v>26</v>
      </c>
    </row>
    <row r="12" spans="2:5" x14ac:dyDescent="0.25">
      <c r="B12" s="28">
        <v>39083</v>
      </c>
      <c r="C12" s="29">
        <v>2450494</v>
      </c>
      <c r="D12" s="30">
        <v>49071679.999999993</v>
      </c>
      <c r="E12" s="31">
        <v>20.025219404740429</v>
      </c>
    </row>
    <row r="13" spans="2:5" x14ac:dyDescent="0.25">
      <c r="B13" s="32">
        <v>39114</v>
      </c>
      <c r="C13" s="33">
        <v>2422109.6</v>
      </c>
      <c r="D13" s="21">
        <v>43936229.999999993</v>
      </c>
      <c r="E13" s="34">
        <v>18.139653961158483</v>
      </c>
    </row>
    <row r="14" spans="2:5" x14ac:dyDescent="0.25">
      <c r="B14" s="32">
        <v>39142</v>
      </c>
      <c r="C14" s="33">
        <v>2285860.7999999998</v>
      </c>
      <c r="D14" s="21">
        <v>42158820</v>
      </c>
      <c r="E14" s="34">
        <v>18.443301534371649</v>
      </c>
    </row>
    <row r="15" spans="2:5" x14ac:dyDescent="0.25">
      <c r="B15" s="32">
        <v>39173</v>
      </c>
      <c r="C15" s="33">
        <v>1893589.4</v>
      </c>
      <c r="D15" s="21">
        <v>37943530</v>
      </c>
      <c r="E15" s="34">
        <v>20.037886777355219</v>
      </c>
    </row>
    <row r="16" spans="2:5" x14ac:dyDescent="0.25">
      <c r="B16" s="32">
        <v>39203</v>
      </c>
      <c r="C16" s="33">
        <v>1292602.8</v>
      </c>
      <c r="D16" s="21">
        <v>28260359.999999996</v>
      </c>
      <c r="E16" s="34">
        <v>21.863143109391373</v>
      </c>
    </row>
    <row r="17" spans="2:5" x14ac:dyDescent="0.25">
      <c r="B17" s="32">
        <v>39234</v>
      </c>
      <c r="C17" s="33">
        <v>1337062</v>
      </c>
      <c r="D17" s="21">
        <v>28184880</v>
      </c>
      <c r="E17" s="34">
        <v>21.079710589336919</v>
      </c>
    </row>
    <row r="18" spans="2:5" x14ac:dyDescent="0.25">
      <c r="B18" s="32">
        <v>39264</v>
      </c>
      <c r="C18" s="33">
        <v>1516001.8</v>
      </c>
      <c r="D18" s="21">
        <v>32826149.999999993</v>
      </c>
      <c r="E18" s="34">
        <v>21.653107535888147</v>
      </c>
    </row>
    <row r="19" spans="2:5" x14ac:dyDescent="0.25">
      <c r="B19" s="32">
        <v>39295</v>
      </c>
      <c r="C19" s="33">
        <v>1648951.91</v>
      </c>
      <c r="D19" s="21">
        <v>34384990</v>
      </c>
      <c r="E19" s="34">
        <v>20.852633598028945</v>
      </c>
    </row>
    <row r="20" spans="2:5" x14ac:dyDescent="0.25">
      <c r="B20" s="32">
        <v>39326</v>
      </c>
      <c r="C20" s="33">
        <v>1887797.6</v>
      </c>
      <c r="D20" s="21">
        <v>42609090</v>
      </c>
      <c r="E20" s="34">
        <v>22.570793606263724</v>
      </c>
    </row>
    <row r="21" spans="2:5" x14ac:dyDescent="0.25">
      <c r="B21" s="32">
        <v>39356</v>
      </c>
      <c r="C21" s="33">
        <v>2155575.7999999998</v>
      </c>
      <c r="D21" s="21">
        <v>55028709.999999993</v>
      </c>
      <c r="E21" s="34">
        <v>25.528543231929028</v>
      </c>
    </row>
    <row r="22" spans="2:5" x14ac:dyDescent="0.25">
      <c r="B22" s="32">
        <v>39387</v>
      </c>
      <c r="C22" s="33">
        <v>2418888</v>
      </c>
      <c r="D22" s="21">
        <v>54201270.000000007</v>
      </c>
      <c r="E22" s="34">
        <v>22.407515354162744</v>
      </c>
    </row>
    <row r="23" spans="2:5" x14ac:dyDescent="0.25">
      <c r="B23" s="35">
        <v>39417</v>
      </c>
      <c r="C23" s="33">
        <v>2134717</v>
      </c>
      <c r="D23" s="21">
        <v>52794400.000000007</v>
      </c>
      <c r="E23" s="34">
        <v>24.731334411071821</v>
      </c>
    </row>
    <row r="24" spans="2:5" x14ac:dyDescent="0.25">
      <c r="B24" s="28">
        <v>39448</v>
      </c>
      <c r="C24" s="29">
        <v>2717727</v>
      </c>
      <c r="D24" s="30">
        <v>59085900</v>
      </c>
      <c r="E24" s="36">
        <v>21.740925413038173</v>
      </c>
    </row>
    <row r="25" spans="2:5" x14ac:dyDescent="0.25">
      <c r="B25" s="32">
        <v>39479</v>
      </c>
      <c r="C25" s="33">
        <v>2598286</v>
      </c>
      <c r="D25" s="21">
        <v>55724640</v>
      </c>
      <c r="E25" s="37">
        <v>21.446692165527583</v>
      </c>
    </row>
    <row r="26" spans="2:5" x14ac:dyDescent="0.25">
      <c r="B26" s="32">
        <v>39508</v>
      </c>
      <c r="C26" s="33">
        <v>2131903</v>
      </c>
      <c r="D26" s="21">
        <v>48953630.000000007</v>
      </c>
      <c r="E26" s="37">
        <v>22.962409640588717</v>
      </c>
    </row>
    <row r="27" spans="2:5" x14ac:dyDescent="0.25">
      <c r="B27" s="32">
        <v>39539</v>
      </c>
      <c r="C27" s="33">
        <v>1989312</v>
      </c>
      <c r="D27" s="21">
        <v>46688969.999999993</v>
      </c>
      <c r="E27" s="37">
        <v>23.469908189363956</v>
      </c>
    </row>
    <row r="28" spans="2:5" x14ac:dyDescent="0.25">
      <c r="B28" s="32">
        <v>39569</v>
      </c>
      <c r="C28" s="33">
        <v>1550191</v>
      </c>
      <c r="D28" s="21">
        <v>38023560</v>
      </c>
      <c r="E28" s="37">
        <v>24.528306511907243</v>
      </c>
    </row>
    <row r="29" spans="2:5" x14ac:dyDescent="0.25">
      <c r="B29" s="32">
        <v>39600</v>
      </c>
      <c r="C29" s="33">
        <v>1171348</v>
      </c>
      <c r="D29" s="21">
        <v>29999149.999999996</v>
      </c>
      <c r="E29" s="37">
        <v>25.610792010572432</v>
      </c>
    </row>
    <row r="30" spans="2:5" x14ac:dyDescent="0.25">
      <c r="B30" s="32">
        <v>39630</v>
      </c>
      <c r="C30" s="33">
        <v>1637365.2</v>
      </c>
      <c r="D30" s="21">
        <v>40372940</v>
      </c>
      <c r="E30" s="37">
        <v>24.657260335079798</v>
      </c>
    </row>
    <row r="31" spans="2:5" x14ac:dyDescent="0.25">
      <c r="B31" s="32">
        <v>39661</v>
      </c>
      <c r="C31" s="33">
        <v>1497474.8</v>
      </c>
      <c r="D31" s="21">
        <v>37439250</v>
      </c>
      <c r="E31" s="37">
        <v>25.001589342271402</v>
      </c>
    </row>
    <row r="32" spans="2:5" x14ac:dyDescent="0.25">
      <c r="B32" s="32">
        <v>39692</v>
      </c>
      <c r="C32" s="33">
        <v>1866048.4</v>
      </c>
      <c r="D32" s="21">
        <v>44817159.999999993</v>
      </c>
      <c r="E32" s="37">
        <v>24.017147679556434</v>
      </c>
    </row>
    <row r="33" spans="2:5" x14ac:dyDescent="0.25">
      <c r="B33" s="32">
        <v>39722</v>
      </c>
      <c r="C33" s="33">
        <v>2338467</v>
      </c>
      <c r="D33" s="21">
        <v>54033450.000000007</v>
      </c>
      <c r="E33" s="37">
        <v>23.106355573972181</v>
      </c>
    </row>
    <row r="34" spans="2:5" x14ac:dyDescent="0.25">
      <c r="B34" s="32">
        <v>39753</v>
      </c>
      <c r="C34" s="33">
        <v>2594684</v>
      </c>
      <c r="D34" s="21">
        <v>56455450.000000007</v>
      </c>
      <c r="E34" s="37">
        <v>21.758121605559676</v>
      </c>
    </row>
    <row r="35" spans="2:5" x14ac:dyDescent="0.25">
      <c r="B35" s="35">
        <v>39783</v>
      </c>
      <c r="C35" s="38">
        <v>2692671</v>
      </c>
      <c r="D35" s="39">
        <v>63934449.999999993</v>
      </c>
      <c r="E35" s="40">
        <v>23.743877361920561</v>
      </c>
    </row>
    <row r="36" spans="2:5" x14ac:dyDescent="0.25">
      <c r="B36" s="32">
        <v>39814</v>
      </c>
      <c r="C36" s="29">
        <v>2909931.6</v>
      </c>
      <c r="D36" s="30">
        <v>60827950</v>
      </c>
      <c r="E36" s="31">
        <v>20.903566942948075</v>
      </c>
    </row>
    <row r="37" spans="2:5" x14ac:dyDescent="0.25">
      <c r="B37" s="32">
        <v>39845</v>
      </c>
      <c r="C37" s="33">
        <v>2638971.2000000002</v>
      </c>
      <c r="D37" s="21">
        <v>55846320</v>
      </c>
      <c r="E37" s="34">
        <v>21.162155918942958</v>
      </c>
    </row>
    <row r="38" spans="2:5" x14ac:dyDescent="0.25">
      <c r="B38" s="32">
        <v>39873</v>
      </c>
      <c r="C38" s="33">
        <v>2590550</v>
      </c>
      <c r="D38" s="21">
        <v>55646980</v>
      </c>
      <c r="E38" s="34">
        <v>21.480758912200113</v>
      </c>
    </row>
    <row r="39" spans="2:5" x14ac:dyDescent="0.25">
      <c r="B39" s="32">
        <v>39904</v>
      </c>
      <c r="C39" s="33">
        <v>2458802.4</v>
      </c>
      <c r="D39" s="21">
        <v>53895660</v>
      </c>
      <c r="E39" s="34">
        <v>21.919475920472504</v>
      </c>
    </row>
    <row r="40" spans="2:5" x14ac:dyDescent="0.25">
      <c r="B40" s="32">
        <v>39934</v>
      </c>
      <c r="C40" s="33">
        <v>1878234</v>
      </c>
      <c r="D40" s="21">
        <v>43230230</v>
      </c>
      <c r="E40" s="34">
        <v>23.016423938657269</v>
      </c>
    </row>
    <row r="41" spans="2:5" x14ac:dyDescent="0.25">
      <c r="B41" s="32">
        <v>39965</v>
      </c>
      <c r="C41" s="33">
        <v>1479037</v>
      </c>
      <c r="D41" s="21">
        <v>34610070</v>
      </c>
      <c r="E41" s="34">
        <v>23.400408509050145</v>
      </c>
    </row>
    <row r="42" spans="2:5" x14ac:dyDescent="0.25">
      <c r="B42" s="32">
        <v>39995</v>
      </c>
      <c r="C42" s="33">
        <v>1409055</v>
      </c>
      <c r="D42" s="21">
        <v>38695290</v>
      </c>
      <c r="E42" s="34">
        <v>27.461873383224926</v>
      </c>
    </row>
    <row r="43" spans="2:5" x14ac:dyDescent="0.25">
      <c r="B43" s="32">
        <v>40026</v>
      </c>
      <c r="C43" s="33">
        <v>1824023.4</v>
      </c>
      <c r="D43" s="21">
        <v>42939010</v>
      </c>
      <c r="E43" s="34">
        <v>23.540821899543612</v>
      </c>
    </row>
    <row r="44" spans="2:5" x14ac:dyDescent="0.25">
      <c r="B44" s="32">
        <v>40057</v>
      </c>
      <c r="C44" s="33">
        <v>1933012</v>
      </c>
      <c r="D44" s="21">
        <v>45403370</v>
      </c>
      <c r="E44" s="34">
        <v>23.488405659147485</v>
      </c>
    </row>
    <row r="45" spans="2:5" x14ac:dyDescent="0.25">
      <c r="B45" s="32">
        <v>40087</v>
      </c>
      <c r="C45" s="33">
        <v>2290680</v>
      </c>
      <c r="D45" s="21">
        <v>51313670</v>
      </c>
      <c r="E45" s="34">
        <v>22.401064312780484</v>
      </c>
    </row>
    <row r="46" spans="2:5" x14ac:dyDescent="0.25">
      <c r="B46" s="32">
        <v>40118</v>
      </c>
      <c r="C46" s="33">
        <v>2529187.7999999998</v>
      </c>
      <c r="D46" s="21">
        <v>53416679.999999993</v>
      </c>
      <c r="E46" s="34">
        <v>21.120092386971027</v>
      </c>
    </row>
    <row r="47" spans="2:5" x14ac:dyDescent="0.25">
      <c r="B47" s="32">
        <v>40148</v>
      </c>
      <c r="C47" s="33">
        <v>2733131.6</v>
      </c>
      <c r="D47" s="21">
        <v>59094500</v>
      </c>
      <c r="E47" s="34">
        <v>21.621534799129321</v>
      </c>
    </row>
    <row r="48" spans="2:5" x14ac:dyDescent="0.25">
      <c r="B48" s="28">
        <v>40179</v>
      </c>
      <c r="C48" s="29">
        <v>3016105</v>
      </c>
      <c r="D48" s="30">
        <v>62334260</v>
      </c>
      <c r="E48" s="36">
        <v>20.667138577735191</v>
      </c>
    </row>
    <row r="49" spans="2:5" x14ac:dyDescent="0.25">
      <c r="B49" s="32">
        <v>40210</v>
      </c>
      <c r="C49" s="33">
        <v>2997999</v>
      </c>
      <c r="D49" s="21">
        <v>62316570</v>
      </c>
      <c r="E49" s="37">
        <v>20.786054298216911</v>
      </c>
    </row>
    <row r="50" spans="2:5" x14ac:dyDescent="0.25">
      <c r="B50" s="32">
        <v>40238</v>
      </c>
      <c r="C50" s="33">
        <v>3038674</v>
      </c>
      <c r="D50" s="21">
        <v>64815039.999999993</v>
      </c>
      <c r="E50" s="37">
        <v>21.330040669054988</v>
      </c>
    </row>
    <row r="51" spans="2:5" x14ac:dyDescent="0.25">
      <c r="B51" s="32">
        <v>40269</v>
      </c>
      <c r="C51" s="33">
        <v>2381519</v>
      </c>
      <c r="D51" s="21">
        <v>53012760.000000007</v>
      </c>
      <c r="E51" s="37">
        <v>22.260061750504619</v>
      </c>
    </row>
    <row r="52" spans="2:5" x14ac:dyDescent="0.25">
      <c r="B52" s="32">
        <v>40299</v>
      </c>
      <c r="C52" s="33">
        <v>1871809</v>
      </c>
      <c r="D52" s="21">
        <v>42611810</v>
      </c>
      <c r="E52" s="37">
        <v>22.765041732356238</v>
      </c>
    </row>
    <row r="53" spans="2:5" x14ac:dyDescent="0.25">
      <c r="B53" s="32">
        <v>40330</v>
      </c>
      <c r="C53" s="33">
        <v>1944012</v>
      </c>
      <c r="D53" s="21">
        <v>43348360</v>
      </c>
      <c r="E53" s="37">
        <v>22.29840145019681</v>
      </c>
    </row>
    <row r="54" spans="2:5" x14ac:dyDescent="0.25">
      <c r="B54" s="32">
        <v>40360</v>
      </c>
      <c r="C54" s="33">
        <v>1603652.4</v>
      </c>
      <c r="D54" s="21">
        <v>37444610</v>
      </c>
      <c r="E54" s="37">
        <v>23.349579996263529</v>
      </c>
    </row>
    <row r="55" spans="2:5" x14ac:dyDescent="0.25">
      <c r="B55" s="32">
        <v>40391</v>
      </c>
      <c r="C55" s="33">
        <v>1822761</v>
      </c>
      <c r="D55" s="21">
        <v>44018960</v>
      </c>
      <c r="E55" s="37">
        <v>24.149606009784058</v>
      </c>
    </row>
    <row r="56" spans="2:5" x14ac:dyDescent="0.25">
      <c r="B56" s="32">
        <v>40422</v>
      </c>
      <c r="C56" s="33">
        <v>2260998.7999999998</v>
      </c>
      <c r="D56" s="21">
        <v>54170060</v>
      </c>
      <c r="E56" s="37">
        <v>23.9584647280662</v>
      </c>
    </row>
    <row r="57" spans="2:5" x14ac:dyDescent="0.25">
      <c r="B57" s="32">
        <v>40452</v>
      </c>
      <c r="C57" s="33">
        <v>2516232.6</v>
      </c>
      <c r="D57" s="21">
        <v>58662360</v>
      </c>
      <c r="E57" s="37">
        <v>23.313568069978903</v>
      </c>
    </row>
    <row r="58" spans="2:5" x14ac:dyDescent="0.25">
      <c r="B58" s="32">
        <v>40483</v>
      </c>
      <c r="C58" s="33">
        <v>2746017</v>
      </c>
      <c r="D58" s="21">
        <v>62519439.999999993</v>
      </c>
      <c r="E58" s="37">
        <v>22.76731717247198</v>
      </c>
    </row>
    <row r="59" spans="2:5" x14ac:dyDescent="0.25">
      <c r="B59" s="35">
        <v>40513</v>
      </c>
      <c r="C59" s="38">
        <v>3168706.45</v>
      </c>
      <c r="D59" s="39">
        <v>69676770</v>
      </c>
      <c r="E59" s="40">
        <v>21.989026468513675</v>
      </c>
    </row>
    <row r="60" spans="2:5" x14ac:dyDescent="0.25">
      <c r="B60" s="32">
        <v>40544</v>
      </c>
      <c r="C60" s="29">
        <v>3396328</v>
      </c>
      <c r="D60" s="30">
        <v>74028950.000000015</v>
      </c>
      <c r="E60" s="31">
        <v>21.79676109021273</v>
      </c>
    </row>
    <row r="61" spans="2:5" x14ac:dyDescent="0.25">
      <c r="B61" s="32">
        <v>40575</v>
      </c>
      <c r="C61" s="33">
        <v>2986195</v>
      </c>
      <c r="D61" s="21">
        <v>67221049.999999985</v>
      </c>
      <c r="E61" s="34">
        <v>22.510602957944805</v>
      </c>
    </row>
    <row r="62" spans="2:5" x14ac:dyDescent="0.25">
      <c r="B62" s="32">
        <v>40603</v>
      </c>
      <c r="C62" s="33">
        <v>2993296.8</v>
      </c>
      <c r="D62" s="21">
        <v>69150000</v>
      </c>
      <c r="E62" s="34">
        <v>23.101618255830829</v>
      </c>
    </row>
    <row r="63" spans="2:5" x14ac:dyDescent="0.25">
      <c r="B63" s="32">
        <v>40634</v>
      </c>
      <c r="C63" s="33">
        <v>2511143</v>
      </c>
      <c r="D63" s="21">
        <v>58730750.000000007</v>
      </c>
      <c r="E63" s="34">
        <v>23.38805476231342</v>
      </c>
    </row>
    <row r="64" spans="2:5" x14ac:dyDescent="0.25">
      <c r="B64" s="32">
        <v>40664</v>
      </c>
      <c r="C64" s="33">
        <v>2031422</v>
      </c>
      <c r="D64" s="21">
        <v>49751969.999999993</v>
      </c>
      <c r="E64" s="34">
        <v>24.49120369868988</v>
      </c>
    </row>
    <row r="65" spans="2:5" x14ac:dyDescent="0.25">
      <c r="B65" s="32">
        <v>40695</v>
      </c>
      <c r="C65" s="33">
        <v>1704751</v>
      </c>
      <c r="D65" s="21">
        <v>41834359.999999993</v>
      </c>
      <c r="E65" s="34">
        <v>24.53986535276999</v>
      </c>
    </row>
    <row r="66" spans="2:5" x14ac:dyDescent="0.25">
      <c r="B66" s="32">
        <v>40725</v>
      </c>
      <c r="C66" s="33">
        <v>1717514</v>
      </c>
      <c r="D66" s="21">
        <v>44545490</v>
      </c>
      <c r="E66" s="34">
        <v>25.936027304580925</v>
      </c>
    </row>
    <row r="67" spans="2:5" x14ac:dyDescent="0.25">
      <c r="B67" s="32">
        <v>40756</v>
      </c>
      <c r="C67" s="33">
        <v>2005394</v>
      </c>
      <c r="D67" s="21">
        <v>51274259.999999993</v>
      </c>
      <c r="E67" s="34">
        <v>25.568172638394248</v>
      </c>
    </row>
    <row r="68" spans="2:5" x14ac:dyDescent="0.25">
      <c r="B68" s="32">
        <v>40787</v>
      </c>
      <c r="C68" s="33">
        <v>2152069.33</v>
      </c>
      <c r="D68" s="21">
        <v>55301230.000000007</v>
      </c>
      <c r="E68" s="34">
        <v>25.696769722562799</v>
      </c>
    </row>
    <row r="69" spans="2:5" x14ac:dyDescent="0.25">
      <c r="B69" s="32">
        <v>40817</v>
      </c>
      <c r="C69" s="33">
        <v>2637645.8899999997</v>
      </c>
      <c r="D69" s="21">
        <v>64165250</v>
      </c>
      <c r="E69" s="34">
        <v>24.326711270556491</v>
      </c>
    </row>
    <row r="70" spans="2:5" x14ac:dyDescent="0.25">
      <c r="B70" s="32">
        <v>40848</v>
      </c>
      <c r="C70" s="33">
        <v>2960494.31</v>
      </c>
      <c r="D70" s="21">
        <v>71798710</v>
      </c>
      <c r="E70" s="34">
        <v>24.252270898639221</v>
      </c>
    </row>
    <row r="71" spans="2:5" x14ac:dyDescent="0.25">
      <c r="B71" s="32">
        <v>40878</v>
      </c>
      <c r="C71" s="33">
        <v>3145801.8899999997</v>
      </c>
      <c r="D71" s="21">
        <v>73815740</v>
      </c>
      <c r="E71" s="34">
        <v>23.464840629236193</v>
      </c>
    </row>
    <row r="72" spans="2:5" x14ac:dyDescent="0.25">
      <c r="B72" s="28">
        <v>40909</v>
      </c>
      <c r="C72" s="29">
        <v>3350275.8</v>
      </c>
      <c r="D72" s="30">
        <v>81153420</v>
      </c>
      <c r="E72" s="36">
        <v>24.222907260351519</v>
      </c>
    </row>
    <row r="73" spans="2:5" x14ac:dyDescent="0.25">
      <c r="B73" s="32">
        <v>40940</v>
      </c>
      <c r="C73" s="33">
        <v>3263016.17</v>
      </c>
      <c r="D73" s="21">
        <v>80077890</v>
      </c>
      <c r="E73" s="37">
        <v>24.541064410355037</v>
      </c>
    </row>
    <row r="74" spans="2:5" x14ac:dyDescent="0.25">
      <c r="B74" s="32">
        <v>40969</v>
      </c>
      <c r="C74" s="33">
        <v>3024129.9699999997</v>
      </c>
      <c r="D74" s="21">
        <v>75614630</v>
      </c>
      <c r="E74" s="37">
        <v>25.003763313783768</v>
      </c>
    </row>
    <row r="75" spans="2:5" x14ac:dyDescent="0.25">
      <c r="B75" s="32">
        <v>41000</v>
      </c>
      <c r="C75" s="33">
        <v>2591906.85</v>
      </c>
      <c r="D75" s="21">
        <v>66409879.999999993</v>
      </c>
      <c r="E75" s="37">
        <v>25.622016470229241</v>
      </c>
    </row>
    <row r="76" spans="2:5" x14ac:dyDescent="0.25">
      <c r="B76" s="32">
        <v>41030</v>
      </c>
      <c r="C76" s="33">
        <v>2168934.65</v>
      </c>
      <c r="D76" s="21">
        <v>57932829.999999993</v>
      </c>
      <c r="E76" s="37">
        <v>26.710269947506251</v>
      </c>
    </row>
    <row r="77" spans="2:5" x14ac:dyDescent="0.25">
      <c r="B77" s="32">
        <v>41061</v>
      </c>
      <c r="C77" s="33">
        <v>1733105.09</v>
      </c>
      <c r="D77" s="21">
        <v>45757340.000000007</v>
      </c>
      <c r="E77" s="37">
        <v>26.401941961869149</v>
      </c>
    </row>
    <row r="78" spans="2:5" x14ac:dyDescent="0.25">
      <c r="B78" s="32">
        <v>41091</v>
      </c>
      <c r="C78" s="33">
        <v>1869952.47</v>
      </c>
      <c r="D78" s="21">
        <v>52033070</v>
      </c>
      <c r="E78" s="37">
        <v>27.825878376470179</v>
      </c>
    </row>
    <row r="79" spans="2:5" x14ac:dyDescent="0.25">
      <c r="B79" s="32">
        <v>41122</v>
      </c>
      <c r="C79" s="33">
        <v>2147404.3899999997</v>
      </c>
      <c r="D79" s="21">
        <v>57873860</v>
      </c>
      <c r="E79" s="37">
        <v>26.950610825565093</v>
      </c>
    </row>
    <row r="80" spans="2:5" x14ac:dyDescent="0.25">
      <c r="B80" s="32">
        <v>41153</v>
      </c>
      <c r="C80" s="33">
        <v>2304439.59</v>
      </c>
      <c r="D80" s="21">
        <v>63659530</v>
      </c>
      <c r="E80" s="37">
        <v>27.624733699354643</v>
      </c>
    </row>
    <row r="81" spans="2:5" x14ac:dyDescent="0.25">
      <c r="B81" s="32">
        <v>41183</v>
      </c>
      <c r="C81" s="33">
        <v>3063513.67</v>
      </c>
      <c r="D81" s="21">
        <v>81391939.999999985</v>
      </c>
      <c r="E81" s="37">
        <v>26.56816608884268</v>
      </c>
    </row>
    <row r="82" spans="2:5" x14ac:dyDescent="0.25">
      <c r="B82" s="32">
        <v>41214</v>
      </c>
      <c r="C82" s="33">
        <v>3334902.88</v>
      </c>
      <c r="D82" s="21">
        <v>85937010.000000015</v>
      </c>
      <c r="E82" s="37">
        <v>25.768969320030099</v>
      </c>
    </row>
    <row r="83" spans="2:5" x14ac:dyDescent="0.25">
      <c r="B83" s="35">
        <v>41244</v>
      </c>
      <c r="C83" s="38">
        <v>3269500.73</v>
      </c>
      <c r="D83" s="39">
        <v>81553750</v>
      </c>
      <c r="E83" s="40">
        <v>24.943793176641989</v>
      </c>
    </row>
    <row r="84" spans="2:5" x14ac:dyDescent="0.25">
      <c r="B84" s="32">
        <v>41275</v>
      </c>
      <c r="C84" s="21">
        <v>3729728.76</v>
      </c>
      <c r="D84" s="21">
        <v>94648650</v>
      </c>
      <c r="E84" s="37">
        <v>25.376818554494562</v>
      </c>
    </row>
    <row r="85" spans="2:5" x14ac:dyDescent="0.25">
      <c r="B85" s="32">
        <v>41306</v>
      </c>
      <c r="C85" s="21">
        <v>3238771</v>
      </c>
      <c r="D85" s="21">
        <v>84112530.000000015</v>
      </c>
      <c r="E85" s="37">
        <v>25.970508566366693</v>
      </c>
    </row>
    <row r="86" spans="2:5" x14ac:dyDescent="0.25">
      <c r="B86" s="32">
        <v>41334</v>
      </c>
      <c r="C86" s="21">
        <v>2799328.06</v>
      </c>
      <c r="D86" s="21">
        <v>76793070.000000015</v>
      </c>
      <c r="E86" s="37">
        <v>27.432679683852424</v>
      </c>
    </row>
    <row r="87" spans="2:5" x14ac:dyDescent="0.25">
      <c r="B87" s="32">
        <v>41365</v>
      </c>
      <c r="C87" s="33">
        <v>2841050.98</v>
      </c>
      <c r="D87" s="21">
        <v>76258739.999999985</v>
      </c>
      <c r="E87" s="37">
        <v>26.841735870575608</v>
      </c>
    </row>
    <row r="88" spans="2:5" x14ac:dyDescent="0.25">
      <c r="B88" s="32">
        <v>41395</v>
      </c>
      <c r="C88" s="33">
        <v>2295340.4</v>
      </c>
      <c r="D88" s="21">
        <v>64137079.999999993</v>
      </c>
      <c r="E88" s="37">
        <v>27.942295617678315</v>
      </c>
    </row>
    <row r="89" spans="2:5" x14ac:dyDescent="0.25">
      <c r="B89" s="32">
        <v>41426</v>
      </c>
      <c r="C89" s="33">
        <v>1869148.98</v>
      </c>
      <c r="D89" s="21">
        <v>55629330</v>
      </c>
      <c r="E89" s="37">
        <v>29.761849159824596</v>
      </c>
    </row>
    <row r="90" spans="2:5" x14ac:dyDescent="0.25">
      <c r="B90" s="32">
        <v>41456</v>
      </c>
      <c r="C90" s="33">
        <v>1960021.62</v>
      </c>
      <c r="D90" s="21">
        <v>54888439.999999993</v>
      </c>
      <c r="E90" s="37">
        <v>28.003997221214323</v>
      </c>
    </row>
    <row r="91" spans="2:5" x14ac:dyDescent="0.25">
      <c r="B91" s="32">
        <v>41487</v>
      </c>
      <c r="C91" s="33">
        <v>2155775.7000000002</v>
      </c>
      <c r="D91" s="21">
        <v>64067390.000000007</v>
      </c>
      <c r="E91" s="37">
        <v>29.718949888896141</v>
      </c>
    </row>
    <row r="92" spans="2:5" x14ac:dyDescent="0.25">
      <c r="B92" s="32">
        <v>41518</v>
      </c>
      <c r="C92" s="33">
        <v>2498342.2599999998</v>
      </c>
      <c r="D92" s="21">
        <v>71783200</v>
      </c>
      <c r="E92" s="37">
        <v>28.732332294615233</v>
      </c>
    </row>
    <row r="93" spans="2:5" x14ac:dyDescent="0.25">
      <c r="B93" s="32">
        <v>41548</v>
      </c>
      <c r="C93" s="33">
        <v>3084624.79</v>
      </c>
      <c r="D93" s="21">
        <v>89422460</v>
      </c>
      <c r="E93" s="37">
        <v>28.989736544262161</v>
      </c>
    </row>
    <row r="94" spans="2:5" x14ac:dyDescent="0.25">
      <c r="B94" s="32">
        <v>41579</v>
      </c>
      <c r="C94" s="33">
        <v>2969525.32</v>
      </c>
      <c r="D94" s="21">
        <v>87516680.000000015</v>
      </c>
      <c r="E94" s="37">
        <v>29.471605919830989</v>
      </c>
    </row>
    <row r="95" spans="2:5" x14ac:dyDescent="0.25">
      <c r="B95" s="35">
        <v>41609</v>
      </c>
      <c r="C95" s="38">
        <v>3229267.33</v>
      </c>
      <c r="D95" s="39">
        <v>89017500</v>
      </c>
      <c r="E95" s="40">
        <v>27.565850362719893</v>
      </c>
    </row>
    <row r="96" spans="2:5" x14ac:dyDescent="0.25">
      <c r="B96" s="32">
        <v>41640</v>
      </c>
      <c r="C96" s="33">
        <v>3493488.2199999997</v>
      </c>
      <c r="D96" s="21">
        <v>96903700.000000015</v>
      </c>
      <c r="E96" s="37">
        <v>27.738378920310208</v>
      </c>
    </row>
    <row r="97" spans="2:5" x14ac:dyDescent="0.25">
      <c r="B97" s="32">
        <v>41671</v>
      </c>
      <c r="C97" s="33">
        <v>3080186.39</v>
      </c>
      <c r="D97" s="21">
        <v>83940590</v>
      </c>
      <c r="E97" s="37">
        <v>27.251789136046405</v>
      </c>
    </row>
    <row r="98" spans="2:5" x14ac:dyDescent="0.25">
      <c r="B98" s="32">
        <v>41699</v>
      </c>
      <c r="C98" s="33">
        <v>3058480.23</v>
      </c>
      <c r="D98" s="21">
        <v>89987370</v>
      </c>
      <c r="E98" s="37">
        <v>29.422250017290452</v>
      </c>
    </row>
    <row r="99" spans="2:5" x14ac:dyDescent="0.25">
      <c r="B99" s="32">
        <v>41730</v>
      </c>
      <c r="C99" s="33">
        <v>2706070.71</v>
      </c>
      <c r="D99" s="21">
        <v>78093370</v>
      </c>
      <c r="E99" s="37">
        <v>28.858584408535283</v>
      </c>
    </row>
    <row r="100" spans="2:5" x14ac:dyDescent="0.25">
      <c r="B100" s="32">
        <v>41760</v>
      </c>
      <c r="C100" s="33">
        <v>2125661.3499999996</v>
      </c>
      <c r="D100" s="21">
        <v>64723380</v>
      </c>
      <c r="E100" s="37">
        <v>30.448584860424738</v>
      </c>
    </row>
    <row r="101" spans="2:5" x14ac:dyDescent="0.25">
      <c r="B101" s="32">
        <v>41791</v>
      </c>
      <c r="C101" s="33">
        <v>1885246.2100000002</v>
      </c>
      <c r="D101" s="21">
        <v>56397460</v>
      </c>
      <c r="E101" s="37">
        <v>29.915169541701395</v>
      </c>
    </row>
    <row r="102" spans="2:5" x14ac:dyDescent="0.25">
      <c r="B102" s="32">
        <v>41821</v>
      </c>
      <c r="C102" s="33">
        <v>2176206.46</v>
      </c>
      <c r="D102" s="21">
        <v>67555739.999999985</v>
      </c>
      <c r="E102" s="37">
        <v>31.042891031579781</v>
      </c>
    </row>
    <row r="103" spans="2:5" x14ac:dyDescent="0.25">
      <c r="B103" s="32">
        <v>41852</v>
      </c>
      <c r="C103" s="33">
        <v>2145041.5</v>
      </c>
      <c r="D103" s="21">
        <v>67913220</v>
      </c>
      <c r="E103" s="37">
        <v>31.660562278165713</v>
      </c>
    </row>
    <row r="104" spans="2:5" x14ac:dyDescent="0.25">
      <c r="B104" s="32">
        <v>41883</v>
      </c>
      <c r="C104" s="33">
        <v>2471450.7199999997</v>
      </c>
      <c r="D104" s="21">
        <v>78341890.000000015</v>
      </c>
      <c r="E104" s="37">
        <v>31.698746556435495</v>
      </c>
    </row>
    <row r="105" spans="2:5" x14ac:dyDescent="0.25">
      <c r="B105" s="32">
        <v>41913</v>
      </c>
      <c r="C105" s="33">
        <v>3120239.75</v>
      </c>
      <c r="D105" s="21">
        <v>95968790.000000015</v>
      </c>
      <c r="E105" s="37">
        <v>30.756864115970579</v>
      </c>
    </row>
    <row r="106" spans="2:5" x14ac:dyDescent="0.25">
      <c r="B106" s="32">
        <v>41944</v>
      </c>
      <c r="C106" s="33">
        <v>2995615.07</v>
      </c>
      <c r="D106" s="21">
        <v>91052930</v>
      </c>
      <c r="E106" s="37">
        <v>30.395403906150065</v>
      </c>
    </row>
    <row r="107" spans="2:5" x14ac:dyDescent="0.25">
      <c r="B107" s="35">
        <v>41974</v>
      </c>
      <c r="C107" s="38">
        <v>3392320.75</v>
      </c>
      <c r="D107" s="39">
        <v>100585100</v>
      </c>
      <c r="E107" s="40">
        <v>29.650822375802761</v>
      </c>
    </row>
    <row r="108" spans="2:5" x14ac:dyDescent="0.25">
      <c r="B108" s="32">
        <v>42005</v>
      </c>
      <c r="C108" s="33">
        <v>3257650.06</v>
      </c>
      <c r="D108" s="21">
        <v>95395769.999999985</v>
      </c>
      <c r="E108" s="37">
        <v>29.28361495034245</v>
      </c>
    </row>
    <row r="109" spans="2:5" x14ac:dyDescent="0.25">
      <c r="B109" s="32">
        <v>42036</v>
      </c>
      <c r="C109" s="33">
        <v>3408860.31</v>
      </c>
      <c r="D109" s="21">
        <v>98438110.000000015</v>
      </c>
      <c r="E109" s="37">
        <v>28.877132251863973</v>
      </c>
    </row>
    <row r="110" spans="2:5" x14ac:dyDescent="0.25">
      <c r="B110" s="32">
        <v>42064</v>
      </c>
      <c r="C110" s="33">
        <v>3579049.97</v>
      </c>
      <c r="D110" s="21">
        <v>108327290.00000001</v>
      </c>
      <c r="E110" s="37">
        <v>30.267051566200962</v>
      </c>
    </row>
    <row r="111" spans="2:5" x14ac:dyDescent="0.25">
      <c r="B111" s="32">
        <v>42095</v>
      </c>
      <c r="C111" s="33">
        <v>2848022.77</v>
      </c>
      <c r="D111" s="21">
        <v>89580950.000000015</v>
      </c>
      <c r="E111" s="37">
        <v>31.453733777556845</v>
      </c>
    </row>
    <row r="112" spans="2:5" x14ac:dyDescent="0.25">
      <c r="B112" s="32">
        <v>42125</v>
      </c>
      <c r="C112" s="33">
        <v>2343124.5099999998</v>
      </c>
      <c r="D112" s="21">
        <v>73862550</v>
      </c>
      <c r="E112" s="37">
        <v>31.523100750629769</v>
      </c>
    </row>
    <row r="113" spans="2:5" x14ac:dyDescent="0.25">
      <c r="B113" s="32">
        <v>42156</v>
      </c>
      <c r="C113" s="33">
        <v>2071607.18</v>
      </c>
      <c r="D113" s="21">
        <v>65241810</v>
      </c>
      <c r="E113" s="37">
        <v>31.49333069988684</v>
      </c>
    </row>
    <row r="114" spans="2:5" x14ac:dyDescent="0.25">
      <c r="B114" s="32">
        <v>42186</v>
      </c>
      <c r="C114" s="33">
        <v>2079137.22</v>
      </c>
      <c r="D114" s="21">
        <v>69636900</v>
      </c>
      <c r="E114" s="37">
        <v>33.493171749385546</v>
      </c>
    </row>
    <row r="115" spans="2:5" x14ac:dyDescent="0.25">
      <c r="B115" s="32">
        <v>42217</v>
      </c>
      <c r="C115" s="33">
        <v>2259518.46</v>
      </c>
      <c r="D115" s="21">
        <v>73333640</v>
      </c>
      <c r="E115" s="37">
        <v>32.455428578352929</v>
      </c>
    </row>
    <row r="116" spans="2:5" x14ac:dyDescent="0.25">
      <c r="B116" s="32">
        <v>42248</v>
      </c>
      <c r="C116" s="33">
        <v>2489561.1100000003</v>
      </c>
      <c r="D116" s="21">
        <v>80878450</v>
      </c>
      <c r="E116" s="37">
        <v>32.487031418963639</v>
      </c>
    </row>
    <row r="117" spans="2:5" x14ac:dyDescent="0.25">
      <c r="B117" s="32">
        <v>42278</v>
      </c>
      <c r="C117" s="33">
        <v>2693461.9</v>
      </c>
      <c r="D117" s="21">
        <v>88717620</v>
      </c>
      <c r="E117" s="37">
        <v>32.93813808912612</v>
      </c>
    </row>
    <row r="118" spans="2:5" x14ac:dyDescent="0.25">
      <c r="B118" s="32">
        <v>42309</v>
      </c>
      <c r="C118" s="33">
        <v>2965597.49</v>
      </c>
      <c r="D118" s="21">
        <v>96924030.000000015</v>
      </c>
      <c r="E118" s="37">
        <v>32.682800119310869</v>
      </c>
    </row>
    <row r="119" spans="2:5" x14ac:dyDescent="0.25">
      <c r="B119" s="35">
        <v>42339</v>
      </c>
      <c r="C119" s="38">
        <v>3543981.67</v>
      </c>
      <c r="D119" s="39">
        <v>109647810.00000001</v>
      </c>
      <c r="E119" s="40">
        <v>30.939158328095981</v>
      </c>
    </row>
    <row r="120" spans="2:5" x14ac:dyDescent="0.25">
      <c r="B120" s="32">
        <v>42370</v>
      </c>
      <c r="C120" s="33">
        <v>3490015.35</v>
      </c>
      <c r="D120" s="21">
        <v>107224180.00000001</v>
      </c>
      <c r="E120" s="37">
        <v>30.723125616052094</v>
      </c>
    </row>
    <row r="121" spans="2:5" x14ac:dyDescent="0.25">
      <c r="B121" s="32">
        <v>42401</v>
      </c>
      <c r="C121" s="33">
        <v>3900969.98</v>
      </c>
      <c r="D121" s="21">
        <v>114041190</v>
      </c>
      <c r="E121" s="37">
        <v>29.234059883742042</v>
      </c>
    </row>
    <row r="122" spans="2:5" x14ac:dyDescent="0.25">
      <c r="B122" s="32">
        <v>42430</v>
      </c>
      <c r="C122" s="33">
        <v>3267602</v>
      </c>
      <c r="D122" s="21">
        <v>98443840.000000015</v>
      </c>
      <c r="E122" s="37">
        <v>30.127243158744552</v>
      </c>
    </row>
    <row r="123" spans="2:5" x14ac:dyDescent="0.25">
      <c r="B123" s="32">
        <v>42461</v>
      </c>
      <c r="C123" s="33">
        <v>2648375.16</v>
      </c>
      <c r="D123" s="21">
        <v>86507360</v>
      </c>
      <c r="E123" s="37">
        <v>32.664314824641387</v>
      </c>
    </row>
    <row r="124" spans="2:5" x14ac:dyDescent="0.25">
      <c r="B124" s="32">
        <v>42491</v>
      </c>
      <c r="C124" s="33">
        <v>2074207.77</v>
      </c>
      <c r="D124" s="21">
        <v>69805080</v>
      </c>
      <c r="E124" s="37">
        <v>33.653851368997621</v>
      </c>
    </row>
    <row r="125" spans="2:5" x14ac:dyDescent="0.25">
      <c r="B125" s="32">
        <v>42522</v>
      </c>
      <c r="C125" s="33">
        <v>1946424.83</v>
      </c>
      <c r="D125" s="21">
        <v>63942790</v>
      </c>
      <c r="E125" s="37">
        <v>32.851404798406726</v>
      </c>
    </row>
    <row r="126" spans="2:5" x14ac:dyDescent="0.25">
      <c r="B126" s="32">
        <v>42552</v>
      </c>
      <c r="C126" s="33">
        <v>2128520.58</v>
      </c>
      <c r="D126" s="21">
        <v>73351860</v>
      </c>
      <c r="E126" s="37">
        <v>34.461428604087068</v>
      </c>
    </row>
    <row r="127" spans="2:5" x14ac:dyDescent="0.25">
      <c r="B127" s="32">
        <v>42583</v>
      </c>
      <c r="C127" s="33">
        <v>2571414.75</v>
      </c>
      <c r="D127" s="21">
        <v>87641710</v>
      </c>
      <c r="E127" s="37">
        <v>34.083070418725725</v>
      </c>
    </row>
    <row r="128" spans="2:5" x14ac:dyDescent="0.25">
      <c r="B128" s="32">
        <v>42614</v>
      </c>
      <c r="C128" s="33">
        <v>2693450.0300000003</v>
      </c>
      <c r="D128" s="21">
        <v>88040099.999999985</v>
      </c>
      <c r="E128" s="37">
        <v>32.686739690507636</v>
      </c>
    </row>
    <row r="129" spans="2:5" x14ac:dyDescent="0.25">
      <c r="B129" s="32">
        <v>42644</v>
      </c>
      <c r="C129" s="33">
        <v>3024521.7</v>
      </c>
      <c r="D129" s="21">
        <v>102156939.99999999</v>
      </c>
      <c r="E129" s="37">
        <v>33.776229808501618</v>
      </c>
    </row>
    <row r="130" spans="2:5" x14ac:dyDescent="0.25">
      <c r="B130" s="32">
        <v>42675</v>
      </c>
      <c r="C130" s="33">
        <v>3329397.65</v>
      </c>
      <c r="D130" s="21">
        <v>110117840</v>
      </c>
      <c r="E130" s="37">
        <v>33.074403113127687</v>
      </c>
    </row>
    <row r="131" spans="2:5" x14ac:dyDescent="0.25">
      <c r="B131" s="35">
        <v>42705</v>
      </c>
      <c r="C131" s="38">
        <v>3829199.85</v>
      </c>
      <c r="D131" s="39">
        <v>125326709.99999999</v>
      </c>
      <c r="E131" s="40">
        <v>32.729216261721099</v>
      </c>
    </row>
    <row r="132" spans="2:5" x14ac:dyDescent="0.25">
      <c r="B132" s="32">
        <v>42736</v>
      </c>
      <c r="C132" s="33">
        <v>3526337.68</v>
      </c>
      <c r="D132" s="21">
        <v>113741420.00000001</v>
      </c>
      <c r="E132" s="37">
        <v>32.254829321961026</v>
      </c>
    </row>
    <row r="133" spans="2:5" x14ac:dyDescent="0.25">
      <c r="B133" s="32">
        <v>42767</v>
      </c>
      <c r="C133" s="33">
        <v>3457498.38</v>
      </c>
      <c r="D133" s="21">
        <v>117141750</v>
      </c>
      <c r="E133" s="37">
        <v>33.880493098018455</v>
      </c>
    </row>
    <row r="134" spans="2:5" x14ac:dyDescent="0.25">
      <c r="B134" s="32">
        <v>42795</v>
      </c>
      <c r="C134" s="33">
        <v>3903256.81</v>
      </c>
      <c r="D134" s="21">
        <v>119100900</v>
      </c>
      <c r="E134" s="37">
        <v>30.513211350805278</v>
      </c>
    </row>
    <row r="135" spans="2:5" x14ac:dyDescent="0.25">
      <c r="B135" s="32">
        <v>42826</v>
      </c>
      <c r="C135" s="33">
        <v>2724166.3</v>
      </c>
      <c r="D135" s="21">
        <v>93184860</v>
      </c>
      <c r="E135" s="37">
        <v>34.206744279892163</v>
      </c>
    </row>
    <row r="136" spans="2:5" x14ac:dyDescent="0.25">
      <c r="B136" s="32">
        <v>42856</v>
      </c>
      <c r="C136" s="33">
        <v>2442953.0700000003</v>
      </c>
      <c r="D136" s="21">
        <v>87557890</v>
      </c>
      <c r="E136" s="37">
        <v>35.841003691487202</v>
      </c>
    </row>
    <row r="137" spans="2:5" x14ac:dyDescent="0.25">
      <c r="B137" s="32">
        <v>42887</v>
      </c>
      <c r="C137" s="33">
        <v>2103826.08</v>
      </c>
      <c r="D137" s="21">
        <v>75075300</v>
      </c>
      <c r="E137" s="37">
        <v>35.685126595635701</v>
      </c>
    </row>
    <row r="138" spans="2:5" x14ac:dyDescent="0.25">
      <c r="B138" s="32">
        <v>42917</v>
      </c>
      <c r="C138" s="33">
        <v>2241955.92</v>
      </c>
      <c r="D138" s="21">
        <v>80231970.000000015</v>
      </c>
      <c r="E138" s="37">
        <v>35.786595661523982</v>
      </c>
    </row>
    <row r="139" spans="2:5" x14ac:dyDescent="0.25">
      <c r="B139" s="32">
        <v>42948</v>
      </c>
      <c r="C139" s="33">
        <v>2475421.58</v>
      </c>
      <c r="D139" s="21">
        <v>89878499.999999985</v>
      </c>
      <c r="E139" s="37">
        <v>36.308360857062574</v>
      </c>
    </row>
    <row r="140" spans="2:5" x14ac:dyDescent="0.25">
      <c r="B140" s="32">
        <v>42979</v>
      </c>
      <c r="C140" s="33">
        <v>2650814.54</v>
      </c>
      <c r="D140" s="21">
        <v>95390690</v>
      </c>
      <c r="E140" s="37">
        <v>35.985425823113225</v>
      </c>
    </row>
    <row r="141" spans="2:5" x14ac:dyDescent="0.25">
      <c r="B141" s="32">
        <v>43009</v>
      </c>
      <c r="C141" s="33">
        <v>3037244.8200000003</v>
      </c>
      <c r="D141" s="21">
        <v>112478720</v>
      </c>
      <c r="E141" s="37">
        <v>37.03314242544333</v>
      </c>
    </row>
    <row r="142" spans="2:5" x14ac:dyDescent="0.25">
      <c r="B142" s="32">
        <v>43040</v>
      </c>
      <c r="C142" s="33">
        <v>3276677.59</v>
      </c>
      <c r="D142" s="21">
        <v>117336650</v>
      </c>
      <c r="E142" s="37">
        <v>35.809641558295638</v>
      </c>
    </row>
    <row r="143" spans="2:5" x14ac:dyDescent="0.25">
      <c r="B143" s="35">
        <v>43070</v>
      </c>
      <c r="C143" s="38">
        <v>3555936.41</v>
      </c>
      <c r="D143" s="39">
        <v>123651739.99999999</v>
      </c>
      <c r="E143" s="40">
        <v>34.77332711919896</v>
      </c>
    </row>
    <row r="144" spans="2:5" x14ac:dyDescent="0.25">
      <c r="B144" s="32">
        <v>43101</v>
      </c>
      <c r="C144" s="33">
        <v>3605496.46</v>
      </c>
      <c r="D144" s="21">
        <v>127185170</v>
      </c>
      <c r="E144" s="37">
        <v>35.275355671823348</v>
      </c>
    </row>
    <row r="145" spans="2:5" x14ac:dyDescent="0.25">
      <c r="B145" s="32">
        <v>43132</v>
      </c>
      <c r="C145" s="33">
        <v>3224313.96</v>
      </c>
      <c r="D145" s="21">
        <v>112785570</v>
      </c>
      <c r="E145" s="37">
        <v>34.979710846768782</v>
      </c>
    </row>
    <row r="146" spans="2:5" x14ac:dyDescent="0.25">
      <c r="B146" s="32">
        <v>43160</v>
      </c>
      <c r="C146" s="33">
        <v>3287017.53</v>
      </c>
      <c r="D146" s="21">
        <v>112811770</v>
      </c>
      <c r="E146" s="37">
        <v>34.320404126350979</v>
      </c>
    </row>
    <row r="147" spans="2:5" x14ac:dyDescent="0.25">
      <c r="B147" s="32">
        <v>43191</v>
      </c>
      <c r="C147" s="33">
        <v>2969356.8</v>
      </c>
      <c r="D147" s="21">
        <v>109607080</v>
      </c>
      <c r="E147" s="37">
        <v>36.912734771382141</v>
      </c>
    </row>
    <row r="148" spans="2:5" x14ac:dyDescent="0.25">
      <c r="B148" s="32">
        <v>43221</v>
      </c>
      <c r="C148" s="33">
        <v>2433701.6799999997</v>
      </c>
      <c r="D148" s="21">
        <v>92773310</v>
      </c>
      <c r="E148" s="37">
        <v>38.120247342722799</v>
      </c>
    </row>
    <row r="149" spans="2:5" x14ac:dyDescent="0.25">
      <c r="B149" s="32">
        <v>43252</v>
      </c>
      <c r="C149" s="33">
        <v>1882377.7</v>
      </c>
      <c r="D149" s="21">
        <v>70483180</v>
      </c>
      <c r="E149" s="37">
        <v>37.443696873374563</v>
      </c>
    </row>
    <row r="150" spans="2:5" x14ac:dyDescent="0.25">
      <c r="B150" s="32">
        <v>43282</v>
      </c>
      <c r="C150" s="33">
        <v>2069555.26</v>
      </c>
      <c r="D150" s="21">
        <v>79081320</v>
      </c>
      <c r="E150" s="37">
        <v>38.211746034749517</v>
      </c>
    </row>
    <row r="151" spans="2:5" x14ac:dyDescent="0.25">
      <c r="B151" s="32">
        <v>43313</v>
      </c>
      <c r="C151" s="33">
        <v>2193179.33</v>
      </c>
      <c r="D151" s="21">
        <v>85520050</v>
      </c>
      <c r="E151" s="37">
        <v>38.993642166051238</v>
      </c>
    </row>
    <row r="152" spans="2:5" x14ac:dyDescent="0.25">
      <c r="B152" s="32">
        <v>43344</v>
      </c>
      <c r="C152" s="33">
        <v>2427376.5700000003</v>
      </c>
      <c r="D152" s="21">
        <v>90678240</v>
      </c>
      <c r="E152" s="37">
        <v>37.356478232794338</v>
      </c>
    </row>
    <row r="153" spans="2:5" x14ac:dyDescent="0.25">
      <c r="B153" s="32">
        <v>43374</v>
      </c>
      <c r="C153" s="33">
        <v>3182935.99</v>
      </c>
      <c r="D153" s="21">
        <v>120939510</v>
      </c>
      <c r="E153" s="37">
        <v>37.996211793124999</v>
      </c>
    </row>
    <row r="154" spans="2:5" x14ac:dyDescent="0.25">
      <c r="B154" s="32">
        <v>43405</v>
      </c>
      <c r="C154" s="33">
        <v>3354272.46</v>
      </c>
      <c r="D154" s="21">
        <v>112037720</v>
      </c>
      <c r="E154" s="37">
        <v>33.40149654986584</v>
      </c>
    </row>
    <row r="155" spans="2:5" x14ac:dyDescent="0.25">
      <c r="B155" s="35">
        <v>43435</v>
      </c>
      <c r="C155" s="38">
        <v>2873891.9699999997</v>
      </c>
      <c r="D155" s="39">
        <v>108357440</v>
      </c>
      <c r="E155" s="40">
        <v>37.704075564120807</v>
      </c>
    </row>
    <row r="156" spans="2:5" x14ac:dyDescent="0.25">
      <c r="B156" s="32">
        <v>43466</v>
      </c>
      <c r="C156" s="33">
        <v>3253082.08</v>
      </c>
      <c r="D156" s="21">
        <v>115622360</v>
      </c>
      <c r="E156" s="37">
        <v>35.542404758505199</v>
      </c>
    </row>
    <row r="157" spans="2:5" x14ac:dyDescent="0.25">
      <c r="B157" s="32">
        <v>43497</v>
      </c>
      <c r="C157" s="33">
        <v>3255409.41</v>
      </c>
      <c r="D157" s="21">
        <v>117737820</v>
      </c>
      <c r="E157" s="37">
        <v>36.166824252068501</v>
      </c>
    </row>
    <row r="158" spans="2:5" x14ac:dyDescent="0.25">
      <c r="B158" s="32">
        <v>43525</v>
      </c>
      <c r="C158" s="33">
        <v>2884232.05</v>
      </c>
      <c r="D158" s="21">
        <v>103797680</v>
      </c>
      <c r="E158" s="37">
        <v>35.987978151757936</v>
      </c>
    </row>
    <row r="159" spans="2:5" x14ac:dyDescent="0.25">
      <c r="B159" s="32">
        <v>43556</v>
      </c>
      <c r="C159" s="33">
        <v>2568292.13</v>
      </c>
      <c r="D159" s="21">
        <v>94909450</v>
      </c>
      <c r="E159" s="37">
        <v>36.954304727009387</v>
      </c>
    </row>
    <row r="160" spans="2:5" x14ac:dyDescent="0.25">
      <c r="B160" s="32">
        <v>43586</v>
      </c>
      <c r="C160" s="33">
        <v>2285017.91</v>
      </c>
      <c r="D160" s="21">
        <v>89492970</v>
      </c>
      <c r="E160" s="37">
        <v>39.165106587720359</v>
      </c>
    </row>
    <row r="161" spans="2:5" x14ac:dyDescent="0.25">
      <c r="B161" s="32">
        <v>43617</v>
      </c>
      <c r="C161" s="33">
        <v>1808512.1</v>
      </c>
      <c r="D161" s="21">
        <v>69896580</v>
      </c>
      <c r="E161" s="37">
        <v>38.648665939254705</v>
      </c>
    </row>
    <row r="162" spans="2:5" x14ac:dyDescent="0.25">
      <c r="B162" s="32">
        <v>43647</v>
      </c>
      <c r="C162" s="33">
        <v>1862163.7</v>
      </c>
      <c r="D162" s="21">
        <v>74477340</v>
      </c>
      <c r="E162" s="37">
        <v>39.995055214533501</v>
      </c>
    </row>
    <row r="163" spans="2:5" x14ac:dyDescent="0.25">
      <c r="B163" s="32">
        <v>43678</v>
      </c>
      <c r="C163" s="33">
        <v>1976277.75</v>
      </c>
      <c r="D163" s="21">
        <v>79752670</v>
      </c>
      <c r="E163" s="37">
        <v>40.354990587734946</v>
      </c>
    </row>
    <row r="164" spans="2:5" x14ac:dyDescent="0.25">
      <c r="B164" s="32">
        <v>43709</v>
      </c>
      <c r="C164" s="33">
        <v>2205231.62</v>
      </c>
      <c r="D164" s="21">
        <v>90865190</v>
      </c>
      <c r="E164" s="37">
        <v>41.204374713255746</v>
      </c>
    </row>
    <row r="165" spans="2:5" x14ac:dyDescent="0.25">
      <c r="B165" s="32">
        <v>43739</v>
      </c>
      <c r="C165" s="33">
        <v>2403470.38</v>
      </c>
      <c r="D165" s="21">
        <v>106070920</v>
      </c>
      <c r="E165" s="37">
        <v>44.13240158174947</v>
      </c>
    </row>
    <row r="166" spans="2:5" x14ac:dyDescent="0.25">
      <c r="B166" s="32">
        <v>43770</v>
      </c>
      <c r="C166" s="33">
        <v>2950390.9699999997</v>
      </c>
      <c r="D166" s="21">
        <v>116947650</v>
      </c>
      <c r="E166" s="37">
        <v>39.63801787259402</v>
      </c>
    </row>
    <row r="167" spans="2:5" x14ac:dyDescent="0.25">
      <c r="B167" s="35">
        <v>43800</v>
      </c>
      <c r="C167" s="38">
        <v>3214216.92</v>
      </c>
      <c r="D167" s="39">
        <v>119152390</v>
      </c>
      <c r="E167" s="40">
        <v>37.070425850412114</v>
      </c>
    </row>
    <row r="168" spans="2:5" x14ac:dyDescent="0.25">
      <c r="B168" s="32">
        <v>43831</v>
      </c>
      <c r="C168" s="33">
        <v>3385200.17</v>
      </c>
      <c r="D168" s="21">
        <v>125030920</v>
      </c>
      <c r="E168" s="37">
        <v>36.934572173319964</v>
      </c>
    </row>
    <row r="169" spans="2:5" x14ac:dyDescent="0.25">
      <c r="B169" s="32">
        <v>43862</v>
      </c>
      <c r="C169" s="33">
        <v>3124724.89</v>
      </c>
      <c r="D169" s="21">
        <v>115415520</v>
      </c>
      <c r="E169" s="37">
        <v>36.93621808734656</v>
      </c>
    </row>
    <row r="170" spans="2:5" x14ac:dyDescent="0.25">
      <c r="B170" s="32">
        <v>43891</v>
      </c>
      <c r="C170" s="33">
        <v>3232782.22</v>
      </c>
      <c r="D170" s="21">
        <v>118833940</v>
      </c>
      <c r="E170" s="37">
        <v>36.759030430450707</v>
      </c>
    </row>
    <row r="171" spans="2:5" x14ac:dyDescent="0.25">
      <c r="B171" s="32">
        <v>43922</v>
      </c>
      <c r="C171" s="33">
        <v>2298197.0700000003</v>
      </c>
      <c r="D171" s="21">
        <v>83231580</v>
      </c>
      <c r="E171" s="37">
        <v>36.216032596369111</v>
      </c>
    </row>
    <row r="172" spans="2:5" x14ac:dyDescent="0.25">
      <c r="B172" s="32">
        <v>43952</v>
      </c>
      <c r="C172" s="33">
        <v>2000048.51</v>
      </c>
      <c r="D172" s="21">
        <v>78550590</v>
      </c>
      <c r="E172" s="37">
        <v>39.27434240082507</v>
      </c>
    </row>
    <row r="173" spans="2:5" x14ac:dyDescent="0.25">
      <c r="B173" s="32">
        <v>43983</v>
      </c>
      <c r="C173" s="33">
        <v>1771683.41</v>
      </c>
      <c r="D173" s="21">
        <v>75211480</v>
      </c>
      <c r="E173" s="37">
        <v>42.451986385084453</v>
      </c>
    </row>
    <row r="174" spans="2:5" x14ac:dyDescent="0.25">
      <c r="B174" s="32">
        <v>44013</v>
      </c>
      <c r="C174" s="33">
        <v>1818911.44</v>
      </c>
      <c r="D174" s="21">
        <v>76272210</v>
      </c>
      <c r="E174" s="37">
        <v>41.932888167441511</v>
      </c>
    </row>
    <row r="175" spans="2:5" x14ac:dyDescent="0.25">
      <c r="B175" s="32">
        <v>44044</v>
      </c>
      <c r="C175" s="33">
        <v>2117423.79</v>
      </c>
      <c r="D175" s="21">
        <v>90969020</v>
      </c>
      <c r="E175" s="37">
        <v>42.962122381745793</v>
      </c>
    </row>
    <row r="176" spans="2:5" x14ac:dyDescent="0.25">
      <c r="B176" s="32">
        <v>44075</v>
      </c>
      <c r="C176" s="33">
        <v>2344681.1</v>
      </c>
      <c r="D176" s="21">
        <v>101177740</v>
      </c>
      <c r="E176" s="37">
        <v>43.152026090029899</v>
      </c>
    </row>
    <row r="177" spans="2:5" x14ac:dyDescent="0.25">
      <c r="B177" s="32">
        <v>44105</v>
      </c>
      <c r="C177" s="33">
        <v>2760858.6100000003</v>
      </c>
      <c r="D177" s="21">
        <v>116414750</v>
      </c>
      <c r="E177" s="37">
        <v>42.166139757515502</v>
      </c>
    </row>
    <row r="178" spans="2:5" x14ac:dyDescent="0.25">
      <c r="B178" s="32">
        <v>44136</v>
      </c>
      <c r="C178" s="33">
        <v>2666244.2000000002</v>
      </c>
      <c r="D178" s="21">
        <v>115655910</v>
      </c>
      <c r="E178" s="37">
        <v>43.377838384045987</v>
      </c>
    </row>
    <row r="179" spans="2:5" x14ac:dyDescent="0.25">
      <c r="B179" s="35">
        <v>44166</v>
      </c>
      <c r="C179" s="38">
        <v>3260260.89</v>
      </c>
      <c r="D179" s="39">
        <v>137021250</v>
      </c>
      <c r="E179" s="40">
        <v>42.027694906342298</v>
      </c>
    </row>
    <row r="180" spans="2:5" x14ac:dyDescent="0.25">
      <c r="B180" s="32">
        <v>44197</v>
      </c>
      <c r="C180" s="33">
        <v>3187234.14</v>
      </c>
      <c r="D180" s="21">
        <v>122844690</v>
      </c>
      <c r="E180" s="37">
        <v>38.542725323593579</v>
      </c>
    </row>
    <row r="181" spans="2:5" x14ac:dyDescent="0.25">
      <c r="B181" s="32">
        <v>44228</v>
      </c>
      <c r="C181" s="33">
        <v>2861601.1100000003</v>
      </c>
      <c r="D181" s="21">
        <v>114871350</v>
      </c>
      <c r="E181" s="37">
        <v>40.142334862317689</v>
      </c>
    </row>
    <row r="182" spans="2:5" x14ac:dyDescent="0.25">
      <c r="B182" s="32">
        <v>44256</v>
      </c>
      <c r="C182" s="33">
        <v>3347415.04</v>
      </c>
      <c r="D182" s="21">
        <v>137872467.80000001</v>
      </c>
      <c r="E182" s="37">
        <v>41.187742228701943</v>
      </c>
    </row>
    <row r="183" spans="2:5" x14ac:dyDescent="0.25">
      <c r="B183" s="32">
        <v>44287</v>
      </c>
      <c r="C183" s="33">
        <v>2613360.2000000002</v>
      </c>
      <c r="D183" s="21">
        <v>110951767.84999999</v>
      </c>
      <c r="E183" s="37">
        <v>42.455597146539532</v>
      </c>
    </row>
    <row r="184" spans="2:5" x14ac:dyDescent="0.25">
      <c r="B184" s="32">
        <v>44317</v>
      </c>
      <c r="C184" s="33">
        <v>1972183.7</v>
      </c>
      <c r="D184" s="21">
        <v>87606025.49000001</v>
      </c>
      <c r="E184" s="37">
        <v>44.420824231535839</v>
      </c>
    </row>
    <row r="185" spans="2:5" x14ac:dyDescent="0.25">
      <c r="B185" s="32">
        <v>44348</v>
      </c>
      <c r="C185" s="33">
        <v>1827015.23</v>
      </c>
      <c r="D185" s="21">
        <v>84168872.319999993</v>
      </c>
      <c r="E185" s="37">
        <v>46.069058942655879</v>
      </c>
    </row>
    <row r="186" spans="2:5" x14ac:dyDescent="0.25">
      <c r="B186" s="32">
        <v>44378</v>
      </c>
      <c r="C186" s="33">
        <v>1809865.58</v>
      </c>
      <c r="D186" s="21">
        <v>80646037.109999999</v>
      </c>
      <c r="E186" s="37">
        <v>44.559130800200087</v>
      </c>
    </row>
    <row r="187" spans="2:5" x14ac:dyDescent="0.25">
      <c r="B187" s="32">
        <v>44409</v>
      </c>
      <c r="C187" s="33">
        <v>1983808.16</v>
      </c>
      <c r="D187" s="21">
        <v>92495921.810000002</v>
      </c>
      <c r="E187" s="37">
        <v>46.625436710573872</v>
      </c>
    </row>
    <row r="188" spans="2:5" x14ac:dyDescent="0.25">
      <c r="B188" s="32">
        <v>44440</v>
      </c>
      <c r="C188" s="33">
        <v>2305764.9300000002</v>
      </c>
      <c r="D188" s="21">
        <v>108079262.66</v>
      </c>
      <c r="E188" s="37">
        <v>46.873495755701335</v>
      </c>
    </row>
    <row r="189" spans="2:5" x14ac:dyDescent="0.25">
      <c r="B189" s="32">
        <v>44470</v>
      </c>
      <c r="C189" s="33">
        <v>2536157.63</v>
      </c>
      <c r="D189" s="21">
        <v>118670311.81999999</v>
      </c>
      <c r="E189" s="37">
        <v>46.791378586353872</v>
      </c>
    </row>
    <row r="190" spans="2:5" x14ac:dyDescent="0.25">
      <c r="B190" s="32">
        <v>44501</v>
      </c>
      <c r="C190" s="33">
        <v>3039784.92</v>
      </c>
      <c r="D190" s="21">
        <v>133656060.56</v>
      </c>
      <c r="E190" s="37">
        <v>43.968920195840695</v>
      </c>
    </row>
    <row r="191" spans="2:5" x14ac:dyDescent="0.25">
      <c r="B191" s="32">
        <v>44531</v>
      </c>
      <c r="C191" s="33">
        <v>3256730.57</v>
      </c>
      <c r="D191" s="50">
        <v>141618181.52000001</v>
      </c>
      <c r="E191" s="37">
        <v>43.48477053169308</v>
      </c>
    </row>
    <row r="192" spans="2:5" x14ac:dyDescent="0.25">
      <c r="B192" s="28">
        <v>44562</v>
      </c>
      <c r="C192" s="30">
        <v>3249673.51</v>
      </c>
      <c r="D192" s="30">
        <v>137815155.97999999</v>
      </c>
      <c r="E192" s="36">
        <v>42.408923713693312</v>
      </c>
    </row>
    <row r="193" spans="2:5" x14ac:dyDescent="0.25">
      <c r="B193" s="32">
        <v>44593</v>
      </c>
      <c r="C193" s="33">
        <v>2931181.81</v>
      </c>
      <c r="D193" s="50">
        <v>125052794.34999999</v>
      </c>
      <c r="E193" s="37">
        <v>42.662926579091994</v>
      </c>
    </row>
    <row r="194" spans="2:5" x14ac:dyDescent="0.25">
      <c r="B194" s="32">
        <v>44621</v>
      </c>
      <c r="C194" s="33">
        <v>3167216.6</v>
      </c>
      <c r="D194" s="50">
        <v>139410196.59999999</v>
      </c>
      <c r="E194" s="37">
        <v>44.016628543813518</v>
      </c>
    </row>
    <row r="195" spans="2:5" x14ac:dyDescent="0.25">
      <c r="B195" s="32">
        <v>44652</v>
      </c>
      <c r="C195" s="33">
        <v>2209930.19</v>
      </c>
      <c r="D195" s="50">
        <v>100505663.28</v>
      </c>
      <c r="E195" s="37">
        <v>45.479112297207905</v>
      </c>
    </row>
    <row r="196" spans="2:5" x14ac:dyDescent="0.25">
      <c r="B196" s="32">
        <v>44682</v>
      </c>
      <c r="C196" s="33">
        <v>2101034.89</v>
      </c>
      <c r="D196" s="50">
        <v>99987518.599999994</v>
      </c>
      <c r="E196" s="37">
        <v>47.589651688268724</v>
      </c>
    </row>
    <row r="197" spans="2:5" x14ac:dyDescent="0.25">
      <c r="B197" s="32">
        <v>44713</v>
      </c>
      <c r="C197" s="33">
        <v>1674991.85</v>
      </c>
      <c r="D197" s="50">
        <v>83120260.819999993</v>
      </c>
      <c r="E197" s="34">
        <v>49.624277765888827</v>
      </c>
    </row>
    <row r="198" spans="2:5" x14ac:dyDescent="0.25">
      <c r="B198" s="32">
        <v>44743</v>
      </c>
      <c r="C198" s="33">
        <v>1696294.41</v>
      </c>
      <c r="D198" s="50">
        <v>80281028.659999996</v>
      </c>
      <c r="E198" s="37">
        <v>47.327296598236153</v>
      </c>
    </row>
    <row r="199" spans="2:5" x14ac:dyDescent="0.25">
      <c r="B199" s="32">
        <v>44774</v>
      </c>
      <c r="C199" s="33">
        <v>2010200.16</v>
      </c>
      <c r="D199" s="50">
        <v>97954540.739999995</v>
      </c>
      <c r="E199" s="34">
        <v>48.728749847477872</v>
      </c>
    </row>
    <row r="200" spans="2:5" x14ac:dyDescent="0.25">
      <c r="B200" s="32">
        <v>44805</v>
      </c>
      <c r="C200" s="33">
        <v>2158300.4500000002</v>
      </c>
      <c r="D200" s="50">
        <v>98760914.219999999</v>
      </c>
      <c r="E200" s="34">
        <v>45.758649691242013</v>
      </c>
    </row>
    <row r="201" spans="2:5" x14ac:dyDescent="0.25">
      <c r="B201" s="32">
        <v>44835</v>
      </c>
      <c r="C201" s="33">
        <v>2168277.21</v>
      </c>
      <c r="D201" s="50">
        <v>104311361.45999999</v>
      </c>
      <c r="E201" s="34">
        <v>48.107945321253453</v>
      </c>
    </row>
    <row r="202" spans="2:5" x14ac:dyDescent="0.25">
      <c r="B202" s="32">
        <v>44866</v>
      </c>
      <c r="C202" s="33">
        <v>2564342.02</v>
      </c>
      <c r="D202" s="50">
        <v>122726835.48</v>
      </c>
      <c r="E202" s="34">
        <v>47.858996390816856</v>
      </c>
    </row>
    <row r="203" spans="2:5" x14ac:dyDescent="0.25">
      <c r="B203" s="32">
        <v>44896</v>
      </c>
      <c r="C203" s="33">
        <v>3241946.93</v>
      </c>
      <c r="D203" s="50">
        <v>146187859.49000001</v>
      </c>
      <c r="E203" s="37">
        <v>45.092613372915395</v>
      </c>
    </row>
    <row r="204" spans="2:5" x14ac:dyDescent="0.25">
      <c r="B204" s="28">
        <v>44927</v>
      </c>
      <c r="C204" s="29">
        <v>3136718.83</v>
      </c>
      <c r="D204" s="30">
        <v>141350264.68000001</v>
      </c>
      <c r="E204" s="31">
        <v>45.063096930495362</v>
      </c>
    </row>
    <row r="205" spans="2:5" x14ac:dyDescent="0.25">
      <c r="B205" s="32">
        <v>44958</v>
      </c>
      <c r="C205" s="33">
        <v>2977974.78</v>
      </c>
      <c r="D205" s="50">
        <v>136448093.75</v>
      </c>
      <c r="E205" s="34">
        <v>45.819089760726584</v>
      </c>
    </row>
    <row r="206" spans="2:5" x14ac:dyDescent="0.25">
      <c r="B206" s="32">
        <v>44986</v>
      </c>
      <c r="C206" s="33">
        <v>3262769.49</v>
      </c>
      <c r="D206" s="50">
        <v>149027052.68000001</v>
      </c>
      <c r="E206" s="34">
        <v>45.675017232063183</v>
      </c>
    </row>
    <row r="207" spans="2:5" x14ac:dyDescent="0.25">
      <c r="B207" s="32">
        <v>45017</v>
      </c>
      <c r="C207" s="33">
        <v>2350530.14</v>
      </c>
      <c r="D207" s="50">
        <v>111660362.53</v>
      </c>
      <c r="E207" s="34">
        <v>47.504331312254514</v>
      </c>
    </row>
    <row r="208" spans="2:5" x14ac:dyDescent="0.25">
      <c r="B208" s="32">
        <v>45047</v>
      </c>
      <c r="C208" s="33">
        <v>2363946.5099999998</v>
      </c>
      <c r="D208" s="50">
        <v>120474510.34999999</v>
      </c>
      <c r="E208" s="34">
        <v>50.9632979597326</v>
      </c>
    </row>
    <row r="209" spans="2:5" x14ac:dyDescent="0.25">
      <c r="B209" s="32">
        <v>45078</v>
      </c>
      <c r="C209" s="33">
        <v>1980923.0870000001</v>
      </c>
      <c r="D209" s="50">
        <v>100081191.29000001</v>
      </c>
      <c r="E209" s="34">
        <v>50.522502335801192</v>
      </c>
    </row>
    <row r="210" spans="2:5" x14ac:dyDescent="0.25">
      <c r="B210" s="32">
        <v>45108</v>
      </c>
      <c r="C210" s="33">
        <v>1947418.09</v>
      </c>
      <c r="D210" s="50">
        <v>98201349.939999998</v>
      </c>
      <c r="E210" s="34">
        <v>50.426434079186357</v>
      </c>
    </row>
    <row r="211" spans="2:5" x14ac:dyDescent="0.25">
      <c r="B211" s="32">
        <v>45139</v>
      </c>
      <c r="C211" s="33">
        <v>2255972.4</v>
      </c>
      <c r="D211" s="50">
        <v>119076165.26000001</v>
      </c>
      <c r="E211" s="34">
        <v>52.782633892152234</v>
      </c>
    </row>
    <row r="212" spans="2:5" x14ac:dyDescent="0.25">
      <c r="B212" s="32">
        <v>45170</v>
      </c>
      <c r="C212" s="33">
        <v>2241236.0499999998</v>
      </c>
      <c r="D212" s="50">
        <v>117790163.7</v>
      </c>
      <c r="E212" s="34">
        <v>52.6</v>
      </c>
    </row>
    <row r="213" spans="2:5" x14ac:dyDescent="0.25">
      <c r="B213" s="32">
        <v>45200</v>
      </c>
      <c r="C213" s="33">
        <v>2829736.12</v>
      </c>
      <c r="D213" s="50">
        <v>148658921.59999999</v>
      </c>
      <c r="E213" s="34">
        <v>52.534552797806455</v>
      </c>
    </row>
    <row r="214" spans="2:5" x14ac:dyDescent="0.25">
      <c r="B214" s="32">
        <v>45231</v>
      </c>
      <c r="C214" s="33">
        <v>2973609.72</v>
      </c>
      <c r="D214" s="50">
        <v>150620989.68000001</v>
      </c>
      <c r="E214" s="34">
        <v>50.652575106594689</v>
      </c>
    </row>
    <row r="215" spans="2:5" x14ac:dyDescent="0.25">
      <c r="B215" s="32">
        <v>45261</v>
      </c>
      <c r="C215" s="33">
        <v>3051499.66</v>
      </c>
      <c r="D215" s="50">
        <v>147886848.19</v>
      </c>
      <c r="E215" s="34">
        <v>48.463662024461769</v>
      </c>
    </row>
    <row r="216" spans="2:5" x14ac:dyDescent="0.25">
      <c r="B216" s="28">
        <v>45292</v>
      </c>
      <c r="C216" s="29">
        <v>3462582.87</v>
      </c>
      <c r="D216" s="30">
        <v>165144616.40000001</v>
      </c>
      <c r="E216" s="31">
        <v>47.694054583017099</v>
      </c>
    </row>
    <row r="217" spans="2:5" x14ac:dyDescent="0.25">
      <c r="B217" s="32">
        <v>45323</v>
      </c>
      <c r="C217" s="33">
        <v>3479729</v>
      </c>
      <c r="D217" s="50">
        <v>168471650</v>
      </c>
      <c r="E217" s="34">
        <v>48</v>
      </c>
    </row>
    <row r="218" spans="2:5" x14ac:dyDescent="0.25">
      <c r="B218" s="32">
        <v>45352</v>
      </c>
      <c r="C218" s="33">
        <v>2945728.8</v>
      </c>
      <c r="D218" s="50">
        <v>139070671.83000001</v>
      </c>
      <c r="E218" s="34">
        <v>47.210955682681998</v>
      </c>
    </row>
    <row r="219" spans="2:5" x14ac:dyDescent="0.25">
      <c r="B219" s="32">
        <v>45383</v>
      </c>
      <c r="C219" s="33">
        <v>2687735.2</v>
      </c>
      <c r="D219" s="50">
        <v>138537010.28999999</v>
      </c>
      <c r="E219" s="34">
        <v>51.544144039933691</v>
      </c>
    </row>
    <row r="220" spans="2:5" x14ac:dyDescent="0.25">
      <c r="B220" s="32">
        <v>45413</v>
      </c>
      <c r="C220" s="33">
        <v>1963058.15</v>
      </c>
      <c r="D220" s="50">
        <v>103441013.69</v>
      </c>
      <c r="E220" s="34">
        <v>52.693810262319538</v>
      </c>
    </row>
    <row r="221" spans="2:5" x14ac:dyDescent="0.25">
      <c r="B221" s="32">
        <v>45444</v>
      </c>
      <c r="C221" s="33">
        <v>1899973.43</v>
      </c>
      <c r="D221" s="50">
        <v>100382831.62</v>
      </c>
      <c r="E221" s="34">
        <v>52.833808112779771</v>
      </c>
    </row>
    <row r="222" spans="2:5" x14ac:dyDescent="0.25">
      <c r="B222" s="32">
        <v>45474</v>
      </c>
      <c r="C222" s="33">
        <v>2031712.9</v>
      </c>
      <c r="D222" s="50">
        <v>107895803.01000001</v>
      </c>
      <c r="E222" s="34">
        <v>53.105831542438899</v>
      </c>
    </row>
    <row r="223" spans="2:5" x14ac:dyDescent="0.25">
      <c r="B223" s="32">
        <v>45505</v>
      </c>
      <c r="C223" s="33">
        <v>2293056.5299999998</v>
      </c>
      <c r="D223" s="50">
        <v>123255327.62</v>
      </c>
      <c r="E223" s="34">
        <v>53.751543412669385</v>
      </c>
    </row>
    <row r="224" spans="2:5" x14ac:dyDescent="0.25">
      <c r="B224" s="32">
        <v>45536</v>
      </c>
      <c r="C224" s="33">
        <v>2340682.3199999998</v>
      </c>
      <c r="D224" s="50">
        <v>126487830.7</v>
      </c>
      <c r="E224" s="34">
        <v>54.038871323640372</v>
      </c>
    </row>
    <row r="225" spans="2:5" x14ac:dyDescent="0.25">
      <c r="B225" s="35">
        <v>45566</v>
      </c>
      <c r="C225" s="38">
        <v>2976725.22</v>
      </c>
      <c r="D225" s="39">
        <v>154750546.65000001</v>
      </c>
      <c r="E225" s="78">
        <v>51.986842994530747</v>
      </c>
    </row>
    <row r="227" spans="2:5" x14ac:dyDescent="0.25">
      <c r="B227" s="43" t="s">
        <v>25</v>
      </c>
    </row>
    <row r="228" spans="2:5" x14ac:dyDescent="0.25">
      <c r="B228" s="43" t="s">
        <v>29</v>
      </c>
    </row>
  </sheetData>
  <mergeCells count="1">
    <mergeCell ref="C9:D9"/>
  </mergeCells>
  <hyperlinks>
    <hyperlink ref="E9" location="Yogurt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9ECAFF9-1591-4468-AFBA-FA59A9FD37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8053A9-F6A4-4EB0-8F67-B2AB4A5ED0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D74FA6-BB1B-4F7F-9E56-DA41A4720D91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C68F64EC-4B19-4AD0-8C40-6645E8A7E0C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Yogur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2024-12-16T19:49:28Z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