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251" documentId="8_{21D55B1D-43E5-48D2-806C-6561B2CBF33D}" xr6:coauthVersionLast="47" xr6:coauthVersionMax="47" xr10:uidLastSave="{8756E7C9-6C0B-43E8-A28B-FBA0C7E7F627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15" i="1"/>
  <c r="P16" i="1"/>
  <c r="P17" i="1"/>
  <c r="P18" i="1"/>
  <c r="P19" i="1"/>
  <c r="P20" i="1"/>
  <c r="P21" i="1"/>
  <c r="O18" i="1"/>
  <c r="O19" i="1"/>
  <c r="I80" i="4" l="1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37" i="1"/>
  <c r="O37" i="8"/>
  <c r="P37" i="8" s="1"/>
  <c r="O19" i="8"/>
  <c r="I86" i="4"/>
  <c r="G85" i="4"/>
  <c r="E85" i="4"/>
  <c r="O37" i="9"/>
  <c r="O19" i="9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36" i="1"/>
  <c r="O36" i="8"/>
  <c r="O18" i="8"/>
  <c r="P18" i="8" s="1"/>
  <c r="O18" i="9"/>
  <c r="P19" i="9"/>
  <c r="O36" i="9"/>
  <c r="P37" i="9" s="1"/>
  <c r="P36" i="9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35" i="9"/>
  <c r="O17" i="9"/>
  <c r="O35" i="8"/>
  <c r="O34" i="8"/>
  <c r="P34" i="8" s="1"/>
  <c r="O17" i="8"/>
  <c r="O16" i="8"/>
  <c r="O35" i="1"/>
  <c r="P35" i="1" s="1"/>
  <c r="O34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O34" i="9"/>
  <c r="P35" i="9" s="1"/>
  <c r="O16" i="9"/>
  <c r="P17" i="9"/>
  <c r="O15" i="8"/>
  <c r="O33" i="9"/>
  <c r="O15" i="9"/>
  <c r="P15" i="9" s="1"/>
  <c r="O14" i="9"/>
  <c r="O33" i="8"/>
  <c r="O14" i="8"/>
  <c r="O32" i="1"/>
  <c r="O14" i="1"/>
  <c r="O32" i="9"/>
  <c r="P33" i="9" s="1"/>
  <c r="O32" i="8"/>
  <c r="O33" i="1"/>
  <c r="P33" i="1" s="1"/>
  <c r="P18" i="9"/>
  <c r="P16" i="9"/>
  <c r="P15" i="8"/>
  <c r="P17" i="8" l="1"/>
  <c r="P35" i="8"/>
  <c r="P33" i="8"/>
  <c r="P19" i="8"/>
  <c r="P34" i="1"/>
  <c r="P38" i="1"/>
  <c r="P37" i="1"/>
  <c r="P36" i="1"/>
  <c r="P16" i="8"/>
  <c r="P36" i="8"/>
  <c r="P34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<sst xmlns="http://schemas.openxmlformats.org/spreadsheetml/2006/main" count="206" uniqueCount="73">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</sst>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34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1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5"/>
  <sheetViews>
    <sheetView showGridLines="0" tabSelected="1" topLeftCell="A4" zoomScaleNormal="100" workbookViewId="0">
      <selection activeCell="L22" sqref="L22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16" t="s">
        <v>72</v>
      </c>
      <c r="F10" s="117"/>
      <c r="G10" s="117"/>
      <c r="H10" s="117"/>
      <c r="I10" s="117"/>
      <c r="J10" s="117"/>
      <c r="K10" s="118"/>
      <c r="M10" s="22" t="s">
        <v>21</v>
      </c>
    </row>
    <row r="11" spans="2:16" x14ac:dyDescent="0.25">
      <c r="D11" s="113" t="s">
        <v>17</v>
      </c>
      <c r="E11" s="114"/>
      <c r="F11" s="114"/>
      <c r="G11" s="114"/>
      <c r="H11" s="114"/>
      <c r="I11" s="114"/>
      <c r="J11" s="114"/>
      <c r="K11" s="114"/>
      <c r="L11" s="115"/>
      <c r="M11" s="22" t="s">
        <v>50</v>
      </c>
    </row>
    <row r="12" spans="2:16" ht="15.75" thickBot="1" x14ac:dyDescent="0.3"/>
    <row r="13" spans="2:16" ht="15.75" thickBot="1" x14ac:dyDescent="0.3">
      <c r="B13" s="94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1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3">
        <f t="shared" ref="O14:O19" si="0">AVERAGE(C14:N14)</f>
        <v>0.47027756744505905</v>
      </c>
      <c r="P14" s="104"/>
    </row>
    <row r="15" spans="2:16" x14ac:dyDescent="0.25">
      <c r="B15" s="91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0" si="1">+O15/O14-1</f>
        <v>0.2564611747985337</v>
      </c>
    </row>
    <row r="16" spans="2:16" x14ac:dyDescent="0.25">
      <c r="B16" s="91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1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1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1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2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v>0.66268622207277106</v>
      </c>
      <c r="P20" s="4">
        <f t="shared" si="1"/>
        <v>0.19735934745960826</v>
      </c>
    </row>
    <row r="21" spans="2:18" x14ac:dyDescent="0.25">
      <c r="B21" s="92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v>0.66080489220285876</v>
      </c>
      <c r="P21" s="4">
        <f>+O21/O20-1</f>
        <v>-2.8389452009849325E-3</v>
      </c>
    </row>
    <row r="22" spans="2:18" ht="15.75" thickBot="1" x14ac:dyDescent="0.3">
      <c r="B22" s="93">
        <v>2024</v>
      </c>
      <c r="C22" s="11">
        <v>0.62046988356632515</v>
      </c>
      <c r="D22" s="11">
        <v>0.64603083028913832</v>
      </c>
      <c r="E22" s="11">
        <v>0.66189897941972353</v>
      </c>
      <c r="F22" s="111">
        <v>0.65917059013465096</v>
      </c>
      <c r="G22" s="11">
        <v>0.6140555116204538</v>
      </c>
      <c r="H22" s="11">
        <v>0.63743063095769881</v>
      </c>
      <c r="I22" s="11">
        <v>0.65048501709699713</v>
      </c>
      <c r="J22" s="11">
        <v>0.61696969785438449</v>
      </c>
      <c r="K22" s="11">
        <v>0.64362222669493974</v>
      </c>
      <c r="L22" s="11">
        <v>0.62574341617292228</v>
      </c>
      <c r="M22" s="11"/>
      <c r="N22" s="11"/>
      <c r="O22" s="105"/>
      <c r="P22" s="5"/>
      <c r="R22" s="7"/>
    </row>
    <row r="23" spans="2:18" x14ac:dyDescent="0.25">
      <c r="B23" s="112" t="s">
        <v>15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9"/>
      <c r="R23" s="7"/>
    </row>
    <row r="24" spans="2:18" x14ac:dyDescent="0.25">
      <c r="B24" s="33" t="s">
        <v>26</v>
      </c>
      <c r="G24" s="1"/>
      <c r="H24" s="1"/>
      <c r="I24" s="1"/>
      <c r="J24" s="1"/>
      <c r="K24" s="1"/>
      <c r="L24" s="1"/>
      <c r="M24" s="1"/>
      <c r="O24" s="12"/>
      <c r="R24" s="7"/>
    </row>
    <row r="25" spans="2:18" x14ac:dyDescent="0.25">
      <c r="B25" s="25" t="s">
        <v>25</v>
      </c>
      <c r="G25" s="1"/>
      <c r="H25" s="1"/>
      <c r="I25" s="1"/>
      <c r="J25" s="1"/>
      <c r="K25" s="1"/>
      <c r="L25" s="1"/>
      <c r="R25" s="7"/>
    </row>
    <row r="26" spans="2:18" x14ac:dyDescent="0.25">
      <c r="B26" s="25"/>
      <c r="D26" s="25"/>
      <c r="M26" s="25"/>
      <c r="R26" s="7"/>
    </row>
    <row r="27" spans="2:18" ht="15.75" thickBot="1" x14ac:dyDescent="0.3">
      <c r="B27"/>
      <c r="K27" s="1"/>
      <c r="L27" s="1"/>
      <c r="M27" s="1"/>
      <c r="N27" s="1"/>
    </row>
    <row r="28" spans="2:18" ht="15.75" thickBot="1" x14ac:dyDescent="0.3">
      <c r="E28" s="119" t="s">
        <v>23</v>
      </c>
      <c r="F28" s="120"/>
      <c r="G28" s="120"/>
      <c r="H28" s="120"/>
      <c r="I28" s="120"/>
      <c r="J28" s="120"/>
      <c r="K28" s="121"/>
      <c r="R28" s="7"/>
    </row>
    <row r="29" spans="2:18" x14ac:dyDescent="0.25">
      <c r="D29" s="113" t="s">
        <v>17</v>
      </c>
      <c r="E29" s="114"/>
      <c r="F29" s="114"/>
      <c r="G29" s="114"/>
      <c r="H29" s="114"/>
      <c r="I29" s="114"/>
      <c r="J29" s="114"/>
      <c r="K29" s="114"/>
      <c r="L29" s="115"/>
      <c r="O29" s="12"/>
      <c r="R29" s="7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</row>
    <row r="32" spans="2:18" x14ac:dyDescent="0.25">
      <c r="B32" s="30">
        <v>2016</v>
      </c>
      <c r="C32" s="99">
        <v>16.331928055913369</v>
      </c>
      <c r="D32" s="100">
        <v>14.697828657010607</v>
      </c>
      <c r="E32" s="100">
        <v>13.836645824674376</v>
      </c>
      <c r="F32" s="100">
        <v>11.458333658833158</v>
      </c>
      <c r="G32" s="100">
        <v>12.165704677347055</v>
      </c>
      <c r="H32" s="100">
        <v>13.190384823268991</v>
      </c>
      <c r="I32" s="100">
        <v>13.079776783587711</v>
      </c>
      <c r="J32" s="100">
        <v>12.970252576101894</v>
      </c>
      <c r="K32" s="100">
        <v>13.9485493290266</v>
      </c>
      <c r="L32" s="100">
        <v>14.105203405794303</v>
      </c>
      <c r="M32" s="100">
        <v>15.665045799358168</v>
      </c>
      <c r="N32" s="101">
        <v>18.041320107123596</v>
      </c>
      <c r="O32" s="67">
        <f t="shared" ref="O32:O37" si="2">AVERAGE(C32:N32)</f>
        <v>14.124247808169985</v>
      </c>
      <c r="P32" s="4"/>
    </row>
    <row r="33" spans="2:18" x14ac:dyDescent="0.25">
      <c r="B33" s="30">
        <v>2017</v>
      </c>
      <c r="C33" s="95">
        <v>14.806463853212664</v>
      </c>
      <c r="D33" s="12">
        <v>18.162984296673844</v>
      </c>
      <c r="E33" s="12">
        <v>16.582141811741941</v>
      </c>
      <c r="F33" s="12">
        <v>16.936877857274165</v>
      </c>
      <c r="G33" s="12">
        <v>16.883213774777541</v>
      </c>
      <c r="H33" s="12">
        <v>16.477339673233594</v>
      </c>
      <c r="I33" s="12">
        <v>17.331613385938777</v>
      </c>
      <c r="J33" s="12">
        <v>17.696173117659335</v>
      </c>
      <c r="K33" s="12">
        <v>16.779912998009625</v>
      </c>
      <c r="L33" s="12">
        <v>15.634762961971374</v>
      </c>
      <c r="M33" s="12">
        <v>15.916973509660313</v>
      </c>
      <c r="N33" s="96">
        <v>20.054388971390225</v>
      </c>
      <c r="O33" s="67">
        <f t="shared" si="2"/>
        <v>16.938570517628619</v>
      </c>
      <c r="P33" s="4">
        <f t="shared" ref="P33:P38" si="3">+O33/O32-1</f>
        <v>0.19925469643988603</v>
      </c>
    </row>
    <row r="34" spans="2:18" x14ac:dyDescent="0.25">
      <c r="B34" s="30">
        <v>2018</v>
      </c>
      <c r="C34" s="95">
        <v>18.069800067474333</v>
      </c>
      <c r="D34" s="12">
        <v>18.220752469454474</v>
      </c>
      <c r="E34" s="12">
        <v>16.774927603020291</v>
      </c>
      <c r="F34" s="12">
        <v>16.228572768340552</v>
      </c>
      <c r="G34" s="12">
        <v>17.498626370712838</v>
      </c>
      <c r="H34" s="12">
        <v>17.169635439688392</v>
      </c>
      <c r="I34" s="12">
        <v>15.248592437097626</v>
      </c>
      <c r="J34" s="12">
        <v>16.068809866806369</v>
      </c>
      <c r="K34" s="12">
        <v>16.422733210086953</v>
      </c>
      <c r="L34" s="12">
        <v>14.669234327812049</v>
      </c>
      <c r="M34" s="12">
        <v>16.285481797730029</v>
      </c>
      <c r="N34" s="96">
        <v>17.694536116337368</v>
      </c>
      <c r="O34" s="67">
        <f t="shared" si="2"/>
        <v>16.695975206213443</v>
      </c>
      <c r="P34" s="4">
        <f t="shared" si="3"/>
        <v>-1.432206520394963E-2</v>
      </c>
    </row>
    <row r="35" spans="2:18" x14ac:dyDescent="0.25">
      <c r="B35" s="30">
        <v>2019</v>
      </c>
      <c r="C35" s="95">
        <v>17.584040738338082</v>
      </c>
      <c r="D35" s="12">
        <v>17.362866985205724</v>
      </c>
      <c r="E35" s="12">
        <v>17.494473232401063</v>
      </c>
      <c r="F35" s="12">
        <v>17.860169227218215</v>
      </c>
      <c r="G35" s="12">
        <v>16.571054031617919</v>
      </c>
      <c r="H35" s="12">
        <v>18.543331617645165</v>
      </c>
      <c r="I35" s="12">
        <v>19.049784658592714</v>
      </c>
      <c r="J35" s="12">
        <v>19.224553120935443</v>
      </c>
      <c r="K35" s="12">
        <v>19.835875670915808</v>
      </c>
      <c r="L35" s="12">
        <v>19.970823932739211</v>
      </c>
      <c r="M35" s="12">
        <v>20.042843731545727</v>
      </c>
      <c r="N35" s="96">
        <v>18.444951587963548</v>
      </c>
      <c r="O35" s="67">
        <f t="shared" si="2"/>
        <v>18.498730711259885</v>
      </c>
      <c r="P35" s="4">
        <f t="shared" si="3"/>
        <v>0.10797545413073828</v>
      </c>
    </row>
    <row r="36" spans="2:18" x14ac:dyDescent="0.25">
      <c r="B36" s="30" t="s">
        <v>70</v>
      </c>
      <c r="C36" s="95">
        <v>19.812117778687945</v>
      </c>
      <c r="D36" s="12">
        <v>21.937358178950621</v>
      </c>
      <c r="E36" s="12">
        <v>22.618694908325587</v>
      </c>
      <c r="F36" s="12">
        <v>22.424499396657744</v>
      </c>
      <c r="G36" s="12">
        <v>21.819839452760153</v>
      </c>
      <c r="H36" s="12">
        <v>21.302896381047955</v>
      </c>
      <c r="I36" s="12">
        <v>19.95112393280797</v>
      </c>
      <c r="J36" s="12">
        <v>20.747280563817228</v>
      </c>
      <c r="K36" s="12">
        <v>20.730303075071813</v>
      </c>
      <c r="L36" s="12">
        <v>18.754892901845384</v>
      </c>
      <c r="M36" s="12">
        <v>19.357346466902541</v>
      </c>
      <c r="N36" s="96">
        <v>24.999439485127326</v>
      </c>
      <c r="O36" s="67">
        <f t="shared" si="2"/>
        <v>21.204649376833519</v>
      </c>
      <c r="P36" s="4">
        <f t="shared" si="3"/>
        <v>0.1462759098345372</v>
      </c>
    </row>
    <row r="37" spans="2:18" x14ac:dyDescent="0.25">
      <c r="B37" s="30" t="s">
        <v>71</v>
      </c>
      <c r="C37" s="95">
        <v>21.92678349015004</v>
      </c>
      <c r="D37" s="12">
        <v>23.951317832735874</v>
      </c>
      <c r="E37" s="12">
        <v>23.275472820303843</v>
      </c>
      <c r="F37" s="12">
        <v>24.254569676637438</v>
      </c>
      <c r="G37" s="12">
        <v>23.705047900636679</v>
      </c>
      <c r="H37" s="12">
        <v>24.434065001392216</v>
      </c>
      <c r="I37" s="12">
        <v>24.438813540628605</v>
      </c>
      <c r="J37" s="12">
        <v>25.015607113771747</v>
      </c>
      <c r="K37" s="12">
        <v>23.904648576550667</v>
      </c>
      <c r="L37" s="12">
        <v>23.844748665990014</v>
      </c>
      <c r="M37" s="12">
        <v>24.336437684791932</v>
      </c>
      <c r="N37" s="96">
        <v>26.198234841460891</v>
      </c>
      <c r="O37" s="67">
        <f t="shared" si="2"/>
        <v>24.107145595420828</v>
      </c>
      <c r="P37" s="4">
        <f t="shared" si="3"/>
        <v>0.13688017976653466</v>
      </c>
    </row>
    <row r="38" spans="2:18" x14ac:dyDescent="0.25">
      <c r="B38" s="70">
        <v>2022</v>
      </c>
      <c r="C38" s="95">
        <v>27.669701646790216</v>
      </c>
      <c r="D38" s="12">
        <v>25.047247224206274</v>
      </c>
      <c r="E38" s="12">
        <v>25.579995869211807</v>
      </c>
      <c r="F38" s="12">
        <v>27.41835427583343</v>
      </c>
      <c r="G38" s="12">
        <v>26.829294140051363</v>
      </c>
      <c r="H38" s="12">
        <v>28.924289979383353</v>
      </c>
      <c r="I38" s="12">
        <v>26.970395864149438</v>
      </c>
      <c r="J38" s="12">
        <v>26.2</v>
      </c>
      <c r="K38" s="12">
        <v>27</v>
      </c>
      <c r="L38" s="12">
        <v>29.1</v>
      </c>
      <c r="M38" s="12">
        <v>27.6</v>
      </c>
      <c r="N38" s="96">
        <v>28.5</v>
      </c>
      <c r="O38" s="67">
        <v>27.236606583302159</v>
      </c>
      <c r="P38" s="4">
        <f t="shared" si="3"/>
        <v>0.12981466327045266</v>
      </c>
    </row>
    <row r="39" spans="2:18" x14ac:dyDescent="0.25">
      <c r="B39" s="70">
        <v>2023</v>
      </c>
      <c r="C39" s="95">
        <v>27.030798137010994</v>
      </c>
      <c r="D39" s="12">
        <v>27.759994762262806</v>
      </c>
      <c r="E39" s="12">
        <v>26.779558245681308</v>
      </c>
      <c r="F39" s="12">
        <v>25.018425323816398</v>
      </c>
      <c r="G39" s="12">
        <v>25.469494689295892</v>
      </c>
      <c r="H39" s="12">
        <v>25.523510722309805</v>
      </c>
      <c r="I39" s="12">
        <v>25.83093826704733</v>
      </c>
      <c r="J39" s="12">
        <v>23.99475308787548</v>
      </c>
      <c r="K39" s="12">
        <v>23.842369561441295</v>
      </c>
      <c r="L39" s="12">
        <v>25.64492749202854</v>
      </c>
      <c r="M39" s="12">
        <v>23.588765096919111</v>
      </c>
      <c r="N39" s="96">
        <v>26.443001587864057</v>
      </c>
      <c r="O39" s="67">
        <v>25.577211414462752</v>
      </c>
      <c r="P39" s="4">
        <f>+O39/O38-1</f>
        <v>-6.0925180373120558E-2</v>
      </c>
    </row>
    <row r="40" spans="2:18" ht="15.75" thickBot="1" x14ac:dyDescent="0.3">
      <c r="B40" s="71">
        <v>2024</v>
      </c>
      <c r="C40" s="102">
        <v>24.28445796019631</v>
      </c>
      <c r="D40" s="97">
        <v>25.265789777092444</v>
      </c>
      <c r="E40" s="97">
        <v>25.430820688285198</v>
      </c>
      <c r="F40" s="97">
        <v>25.364225137791234</v>
      </c>
      <c r="G40" s="97">
        <v>23.651045820415913</v>
      </c>
      <c r="H40" s="97">
        <v>25.031900877708836</v>
      </c>
      <c r="I40" s="97">
        <v>26.123478286615402</v>
      </c>
      <c r="J40" s="97">
        <v>24.884855793258748</v>
      </c>
      <c r="K40" s="97">
        <v>26.453517139388719</v>
      </c>
      <c r="L40" s="97">
        <v>25.996510224904057</v>
      </c>
      <c r="M40" s="97"/>
      <c r="N40" s="98"/>
      <c r="O40" s="32"/>
      <c r="P40" s="5"/>
      <c r="R40" s="7"/>
    </row>
    <row r="41" spans="2:18" x14ac:dyDescent="0.25">
      <c r="B41" s="112" t="s">
        <v>15</v>
      </c>
      <c r="C41" s="112"/>
      <c r="D41" s="112"/>
      <c r="E41" s="112"/>
      <c r="F41" s="112"/>
      <c r="R41" s="7"/>
    </row>
    <row r="42" spans="2:18" x14ac:dyDescent="0.25">
      <c r="B42" s="33" t="s">
        <v>26</v>
      </c>
      <c r="G42" s="1"/>
      <c r="H42" s="1"/>
      <c r="I42" s="1"/>
      <c r="J42" s="1"/>
      <c r="K42" s="1"/>
      <c r="L42" s="1"/>
      <c r="M42" s="1"/>
      <c r="R42" s="7"/>
    </row>
    <row r="43" spans="2:18" x14ac:dyDescent="0.25">
      <c r="B43" s="25" t="s">
        <v>25</v>
      </c>
      <c r="G43" s="1"/>
      <c r="H43" s="1"/>
      <c r="I43" s="1"/>
      <c r="J43" s="1"/>
      <c r="K43" s="1"/>
      <c r="L43" s="1"/>
      <c r="M43" s="1"/>
      <c r="R43" s="7"/>
    </row>
    <row r="44" spans="2:18" x14ac:dyDescent="0.25">
      <c r="R44" s="7"/>
    </row>
    <row r="45" spans="2:18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R45" s="7"/>
    </row>
    <row r="46" spans="2:18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</sheetData>
  <mergeCells count="6">
    <mergeCell ref="B41:F41"/>
    <mergeCell ref="D29:L29"/>
    <mergeCell ref="E10:K10"/>
    <mergeCell ref="B23:F23"/>
    <mergeCell ref="D11:L11"/>
    <mergeCell ref="E28:K28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3:O24 O14 O29:O31 O15 O33 O32 O16 O34 O17 O35" formulaRange="1"/>
    <ignoredError sqref="B18:B19 B36:B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4"/>
  <sheetViews>
    <sheetView showGridLines="0" topLeftCell="A9" zoomScaleNormal="100" workbookViewId="0">
      <selection activeCell="L22" sqref="L22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22" t="s">
        <v>52</v>
      </c>
      <c r="E10" s="123"/>
      <c r="F10" s="123"/>
      <c r="G10" s="123"/>
      <c r="H10" s="123"/>
      <c r="I10" s="123"/>
      <c r="J10" s="123"/>
      <c r="K10" s="123"/>
      <c r="L10" s="124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15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19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>O19/O18-1</f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67">
        <v>0.83729544899410835</v>
      </c>
      <c r="P20" s="4"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67">
        <v>0.93404672495310737</v>
      </c>
      <c r="P21" s="4">
        <v>0.11555213404686704</v>
      </c>
      <c r="R21" s="7"/>
    </row>
    <row r="22" spans="2:18" ht="15.75" thickBot="1" x14ac:dyDescent="0.3">
      <c r="B22" s="71">
        <v>2024</v>
      </c>
      <c r="C22" s="11">
        <v>0.97956037651348948</v>
      </c>
      <c r="D22" s="11">
        <v>1.000131692360184</v>
      </c>
      <c r="E22" s="11">
        <v>0.95627835819229279</v>
      </c>
      <c r="F22" s="11">
        <v>0.94687110912966233</v>
      </c>
      <c r="G22" s="11">
        <v>0.90363474430869395</v>
      </c>
      <c r="H22" s="11">
        <v>0.8881220084342144</v>
      </c>
      <c r="I22" s="11">
        <v>0.86921239647020843</v>
      </c>
      <c r="J22" s="11">
        <v>0.86455261147053097</v>
      </c>
      <c r="K22" s="11">
        <v>0.89058604355087734</v>
      </c>
      <c r="L22" s="11">
        <v>0.90631813704664788</v>
      </c>
      <c r="M22" s="11"/>
      <c r="N22" s="51"/>
      <c r="O22" s="32"/>
      <c r="P22" s="5"/>
      <c r="Q22" s="47"/>
    </row>
    <row r="23" spans="2:18" x14ac:dyDescent="0.25">
      <c r="B23" s="112" t="s">
        <v>56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57" t="s">
        <v>57</v>
      </c>
      <c r="C24" s="50"/>
      <c r="D24" s="50"/>
      <c r="E24" s="50"/>
      <c r="F24" s="5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L25" s="25"/>
      <c r="N25" s="12"/>
      <c r="R25" s="7"/>
    </row>
    <row r="26" spans="2:18" x14ac:dyDescent="0.25">
      <c r="O26" s="1"/>
      <c r="P26" s="1"/>
      <c r="R26" s="7"/>
    </row>
    <row r="27" spans="2:18" ht="15.75" thickBot="1" x14ac:dyDescent="0.3">
      <c r="K27" s="1"/>
      <c r="L27" s="1"/>
      <c r="M27" s="1"/>
      <c r="N27" s="1"/>
      <c r="O27" s="1"/>
      <c r="P27" s="1"/>
      <c r="R27" s="7"/>
    </row>
    <row r="28" spans="2:18" x14ac:dyDescent="0.25">
      <c r="D28" s="126" t="s">
        <v>58</v>
      </c>
      <c r="E28" s="127"/>
      <c r="F28" s="127"/>
      <c r="G28" s="127"/>
      <c r="H28" s="127"/>
      <c r="I28" s="127"/>
      <c r="J28" s="127"/>
      <c r="K28" s="127"/>
      <c r="L28" s="128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15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  <c r="R31" s="7"/>
    </row>
    <row r="32" spans="2:18" x14ac:dyDescent="0.25">
      <c r="B32" s="30" t="s">
        <v>54</v>
      </c>
      <c r="C32" s="8">
        <v>23.719816776854408</v>
      </c>
      <c r="D32" s="9">
        <v>23.133765280897325</v>
      </c>
      <c r="E32" s="9">
        <v>21.051717202479498</v>
      </c>
      <c r="F32" s="9">
        <v>19.781258801138478</v>
      </c>
      <c r="G32" s="9">
        <v>18.898156881083207</v>
      </c>
      <c r="H32" s="9">
        <v>18.608047227250495</v>
      </c>
      <c r="I32" s="9">
        <v>19.269888162466657</v>
      </c>
      <c r="J32" s="9">
        <v>19.531740843245462</v>
      </c>
      <c r="K32" s="9">
        <v>20.225367552785436</v>
      </c>
      <c r="L32" s="9">
        <v>21.342297822560219</v>
      </c>
      <c r="M32" s="9">
        <v>22.947232533824259</v>
      </c>
      <c r="N32" s="10">
        <v>26.386498349241855</v>
      </c>
      <c r="O32" s="31">
        <f t="shared" ref="O32:O37" si="1">AVERAGE(C32:N32)</f>
        <v>21.241315619485611</v>
      </c>
      <c r="P32" s="4"/>
      <c r="R32" s="7"/>
    </row>
    <row r="33" spans="2:18" x14ac:dyDescent="0.25">
      <c r="B33" s="30" t="s">
        <v>24</v>
      </c>
      <c r="C33" s="8">
        <v>21.922909258666035</v>
      </c>
      <c r="D33" s="9">
        <v>23.37956318358173</v>
      </c>
      <c r="E33" s="9">
        <v>21.415760181702538</v>
      </c>
      <c r="F33" s="9">
        <v>21.181578808148775</v>
      </c>
      <c r="G33" s="9">
        <v>20.413007943941821</v>
      </c>
      <c r="H33" s="9">
        <v>19.991221087580186</v>
      </c>
      <c r="I33" s="9">
        <v>21.57342352557524</v>
      </c>
      <c r="J33" s="9">
        <v>21.711821827696742</v>
      </c>
      <c r="K33" s="9">
        <v>22.269079585836081</v>
      </c>
      <c r="L33" s="9">
        <v>24.349967797664913</v>
      </c>
      <c r="M33" s="9">
        <v>25.899224208830766</v>
      </c>
      <c r="N33" s="10">
        <v>29.36141532136887</v>
      </c>
      <c r="O33" s="31">
        <f t="shared" si="1"/>
        <v>22.789081060882808</v>
      </c>
      <c r="P33" s="4">
        <f>O33/O32-1</f>
        <v>7.2865799328237557E-2</v>
      </c>
      <c r="R33" s="7"/>
    </row>
    <row r="34" spans="2:18" x14ac:dyDescent="0.25">
      <c r="B34" s="30" t="s">
        <v>55</v>
      </c>
      <c r="C34" s="8">
        <v>25.289500762960824</v>
      </c>
      <c r="D34" s="9">
        <v>24.053436392043334</v>
      </c>
      <c r="E34" s="9">
        <v>22.666606430692049</v>
      </c>
      <c r="F34" s="9">
        <v>22.784738484306882</v>
      </c>
      <c r="G34" s="9">
        <v>21.988110517904634</v>
      </c>
      <c r="H34" s="9">
        <v>20.829831772856565</v>
      </c>
      <c r="I34" s="9">
        <v>20.737728233169999</v>
      </c>
      <c r="J34" s="9">
        <v>21.899196441779722</v>
      </c>
      <c r="K34" s="9">
        <v>23.330485131878138</v>
      </c>
      <c r="L34" s="9">
        <v>24.711720265897871</v>
      </c>
      <c r="M34" s="9">
        <v>25.09257835444722</v>
      </c>
      <c r="N34" s="10">
        <v>29.403287948597058</v>
      </c>
      <c r="O34" s="31">
        <f t="shared" si="1"/>
        <v>23.565601728044527</v>
      </c>
      <c r="P34" s="4">
        <f>O34/O33-1</f>
        <v>3.4074242181472147E-2</v>
      </c>
      <c r="R34" s="7"/>
    </row>
    <row r="35" spans="2:18" x14ac:dyDescent="0.25">
      <c r="B35" s="30" t="s">
        <v>69</v>
      </c>
      <c r="C35" s="8">
        <v>25.496213963545291</v>
      </c>
      <c r="D35" s="9">
        <v>25.892196405544784</v>
      </c>
      <c r="E35" s="9">
        <v>24.260149589940507</v>
      </c>
      <c r="F35" s="9">
        <v>23.679959099335168</v>
      </c>
      <c r="G35" s="9">
        <v>22.09516051235078</v>
      </c>
      <c r="H35" s="9">
        <v>21.44955576529318</v>
      </c>
      <c r="I35" s="9">
        <v>22.824973991594383</v>
      </c>
      <c r="J35" s="9">
        <v>23.427185621734587</v>
      </c>
      <c r="K35" s="9">
        <v>24.560842070874362</v>
      </c>
      <c r="L35" s="9">
        <v>26.343646910684107</v>
      </c>
      <c r="M35" s="9">
        <v>27.585621091802103</v>
      </c>
      <c r="N35" s="10">
        <v>32.454347761932731</v>
      </c>
      <c r="O35" s="31">
        <f t="shared" si="1"/>
        <v>25.005821065386002</v>
      </c>
      <c r="P35" s="4">
        <f>O35/O34-1</f>
        <v>6.1115321983377324E-2</v>
      </c>
      <c r="R35" s="7"/>
    </row>
    <row r="36" spans="2:18" x14ac:dyDescent="0.25">
      <c r="B36" s="30" t="s">
        <v>70</v>
      </c>
      <c r="C36" s="8">
        <v>27.5288544338412</v>
      </c>
      <c r="D36" s="9">
        <v>27.332758415623907</v>
      </c>
      <c r="E36" s="9">
        <v>26.363661321035341</v>
      </c>
      <c r="F36" s="9">
        <v>26.430398106297964</v>
      </c>
      <c r="G36" s="9">
        <v>27.076965075639478</v>
      </c>
      <c r="H36" s="9">
        <v>25.934191241931043</v>
      </c>
      <c r="I36" s="9">
        <v>25.150612923322761</v>
      </c>
      <c r="J36" s="9">
        <v>26.703204171587306</v>
      </c>
      <c r="K36" s="9">
        <v>29.954618378981628</v>
      </c>
      <c r="L36" s="9">
        <v>27.847838549951231</v>
      </c>
      <c r="M36" s="9">
        <v>30.012933969745376</v>
      </c>
      <c r="N36" s="10">
        <v>35.239506832209337</v>
      </c>
      <c r="O36" s="31">
        <f t="shared" si="1"/>
        <v>27.964628618347209</v>
      </c>
      <c r="P36" s="4">
        <f>O36/O35-1</f>
        <v>0.11832475107393692</v>
      </c>
      <c r="R36" s="7"/>
    </row>
    <row r="37" spans="2:18" x14ac:dyDescent="0.25">
      <c r="B37" s="30" t="s">
        <v>71</v>
      </c>
      <c r="C37" s="8">
        <v>30.273625071019598</v>
      </c>
      <c r="D37" s="9">
        <v>29.577309103232768</v>
      </c>
      <c r="E37" s="9">
        <v>29.18876452279083</v>
      </c>
      <c r="F37" s="9">
        <v>22.758681326460696</v>
      </c>
      <c r="G37" s="9">
        <v>28.35574214402736</v>
      </c>
      <c r="H37" s="9">
        <v>28.306226820655318</v>
      </c>
      <c r="I37" s="9">
        <v>27.119512553593612</v>
      </c>
      <c r="J37" s="9">
        <v>28.328758278260157</v>
      </c>
      <c r="K37" s="9">
        <v>30.202907070183315</v>
      </c>
      <c r="L37" s="9">
        <v>30.757344014779317</v>
      </c>
      <c r="M37" s="9">
        <v>33.330668399803407</v>
      </c>
      <c r="N37" s="10">
        <v>39.093276766553174</v>
      </c>
      <c r="O37" s="31">
        <f t="shared" si="1"/>
        <v>29.774401339279962</v>
      </c>
      <c r="P37" s="4">
        <f>O37/O36-1</f>
        <v>6.4716494026507032E-2</v>
      </c>
      <c r="R37" s="7"/>
    </row>
    <row r="38" spans="2:18" x14ac:dyDescent="0.25">
      <c r="B38" s="70">
        <v>2022</v>
      </c>
      <c r="C38" s="8">
        <v>33.387462039854405</v>
      </c>
      <c r="D38" s="9">
        <v>33.158947785942161</v>
      </c>
      <c r="E38" s="9">
        <v>32.2420220192773</v>
      </c>
      <c r="F38" s="9">
        <v>31.196358371115931</v>
      </c>
      <c r="G38" s="9">
        <v>31.790771746608677</v>
      </c>
      <c r="H38" s="9">
        <v>30.341461632081952</v>
      </c>
      <c r="I38" s="9">
        <v>31.246719925391766</v>
      </c>
      <c r="J38" s="9">
        <v>30.1</v>
      </c>
      <c r="K38" s="9">
        <v>35.1</v>
      </c>
      <c r="L38" s="9">
        <v>35.6</v>
      </c>
      <c r="M38" s="9">
        <v>40.9</v>
      </c>
      <c r="N38" s="10">
        <v>46.9</v>
      </c>
      <c r="O38" s="67">
        <v>34.330311960022676</v>
      </c>
      <c r="P38" s="4">
        <v>0.15301434842729544</v>
      </c>
      <c r="R38" s="7"/>
    </row>
    <row r="39" spans="2:18" x14ac:dyDescent="0.25">
      <c r="B39" s="70">
        <v>2023</v>
      </c>
      <c r="C39" s="8">
        <v>37.952066118695171</v>
      </c>
      <c r="D39" s="9">
        <v>38.204884507014313</v>
      </c>
      <c r="E39" s="9">
        <v>36.631414971016433</v>
      </c>
      <c r="F39" s="9">
        <v>34.246722139486799</v>
      </c>
      <c r="G39" s="9">
        <v>33.823086165638529</v>
      </c>
      <c r="H39" s="9">
        <v>33.200087269233663</v>
      </c>
      <c r="I39" s="9">
        <v>32.935383079004637</v>
      </c>
      <c r="J39" s="9">
        <v>34.186569694379429</v>
      </c>
      <c r="K39" s="9">
        <v>34.792484564478862</v>
      </c>
      <c r="L39" s="9">
        <v>38.113599770215366</v>
      </c>
      <c r="M39" s="9">
        <v>38.185738037283137</v>
      </c>
      <c r="N39" s="10">
        <v>43.155648220384329</v>
      </c>
      <c r="O39" s="67">
        <v>36.285640378069225</v>
      </c>
      <c r="P39" s="4">
        <v>5.6956325369938554E-2</v>
      </c>
      <c r="R39" s="7"/>
    </row>
    <row r="40" spans="2:18" ht="15.75" thickBot="1" x14ac:dyDescent="0.3">
      <c r="B40" s="71">
        <v>2024</v>
      </c>
      <c r="C40" s="13">
        <v>38.338835474474848</v>
      </c>
      <c r="D40" s="11">
        <v>39.114413591175861</v>
      </c>
      <c r="E40" s="11">
        <v>36.741170800106083</v>
      </c>
      <c r="F40" s="11">
        <v>36.434653408200276</v>
      </c>
      <c r="G40" s="11">
        <v>34.804519034713365</v>
      </c>
      <c r="H40" s="11">
        <v>34.876551271211603</v>
      </c>
      <c r="I40" s="11">
        <v>34.907569842243568</v>
      </c>
      <c r="J40" s="11">
        <v>34.870865031052396</v>
      </c>
      <c r="K40" s="11">
        <v>36.603976975984608</v>
      </c>
      <c r="L40" s="11">
        <v>37.652987003602988</v>
      </c>
      <c r="M40" s="11"/>
      <c r="N40" s="51"/>
      <c r="O40" s="32"/>
      <c r="P40" s="5"/>
      <c r="Q40" s="47"/>
    </row>
    <row r="41" spans="2:18" x14ac:dyDescent="0.25">
      <c r="B41" s="6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7"/>
      <c r="P41" s="69"/>
      <c r="Q41" s="47"/>
    </row>
    <row r="42" spans="2:18" x14ac:dyDescent="0.25">
      <c r="B42" s="112" t="s">
        <v>56</v>
      </c>
      <c r="C42" s="112"/>
      <c r="D42" s="112"/>
      <c r="E42" s="112"/>
      <c r="F42" s="112"/>
      <c r="I42" s="12"/>
      <c r="R42" s="7"/>
    </row>
    <row r="43" spans="2:18" x14ac:dyDescent="0.25">
      <c r="R43" s="7"/>
    </row>
    <row r="44" spans="2:18" x14ac:dyDescent="0.25">
      <c r="F44" s="64"/>
      <c r="G44" s="64"/>
      <c r="H44" s="12"/>
      <c r="I44" s="64"/>
      <c r="R44" s="7"/>
    </row>
    <row r="46" spans="2:18" x14ac:dyDescent="0.25"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</sheetData>
  <mergeCells count="6">
    <mergeCell ref="D10:L10"/>
    <mergeCell ref="B42:F42"/>
    <mergeCell ref="C11:N11"/>
    <mergeCell ref="B23:F23"/>
    <mergeCell ref="D28:L28"/>
    <mergeCell ref="C29:N29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2:B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6"/>
  <sheetViews>
    <sheetView showGridLines="0" topLeftCell="A5" zoomScaleNormal="100" workbookViewId="0">
      <selection activeCell="L22" sqref="L22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26" t="s">
        <v>59</v>
      </c>
      <c r="E10" s="127"/>
      <c r="F10" s="127"/>
      <c r="G10" s="127"/>
      <c r="H10" s="127"/>
      <c r="I10" s="127"/>
      <c r="J10" s="127"/>
      <c r="K10" s="127"/>
      <c r="L10" s="128"/>
      <c r="N10" s="22" t="s">
        <v>21</v>
      </c>
      <c r="R10" s="7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15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19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>O19/O18-1</f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67">
        <v>0.60221012071779934</v>
      </c>
      <c r="P20" s="4"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67">
        <v>0.55548750056841723</v>
      </c>
      <c r="P21" s="4">
        <v>-7.7585245650955592E-2</v>
      </c>
      <c r="R21" s="7"/>
    </row>
    <row r="22" spans="2:18" ht="15.75" thickBot="1" x14ac:dyDescent="0.3">
      <c r="B22" s="73">
        <v>2024</v>
      </c>
      <c r="C22" s="13">
        <v>0.51159494316748655</v>
      </c>
      <c r="D22" s="11">
        <v>0.49812941197534322</v>
      </c>
      <c r="E22" s="11">
        <v>0.52533941673328899</v>
      </c>
      <c r="F22" s="11">
        <v>0.53696442842875436</v>
      </c>
      <c r="G22" s="11">
        <v>0.51999511143443744</v>
      </c>
      <c r="H22" s="11">
        <v>0.53751458132107377</v>
      </c>
      <c r="I22" s="11">
        <v>0.56211443992945731</v>
      </c>
      <c r="J22" s="11">
        <v>0.53288442249883317</v>
      </c>
      <c r="K22" s="11">
        <v>0.55266267924449164</v>
      </c>
      <c r="L22" s="11">
        <v>0.53274315517525506</v>
      </c>
      <c r="M22" s="11"/>
      <c r="N22" s="51"/>
      <c r="O22" s="32"/>
      <c r="P22" s="5"/>
      <c r="R22" s="7"/>
    </row>
    <row r="23" spans="2:18" x14ac:dyDescent="0.25">
      <c r="B23" s="112" t="s">
        <v>60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61" t="s">
        <v>26</v>
      </c>
      <c r="G24" s="1"/>
      <c r="H24" s="1"/>
      <c r="I24" s="1"/>
      <c r="J24" s="1"/>
      <c r="K24" s="1"/>
      <c r="L24" s="1"/>
      <c r="M24" s="1"/>
      <c r="R24" s="7"/>
    </row>
    <row r="25" spans="2:18" x14ac:dyDescent="0.25">
      <c r="B25" s="62" t="s">
        <v>25</v>
      </c>
      <c r="G25" s="1"/>
      <c r="H25" s="1"/>
      <c r="M25" s="25"/>
      <c r="N25" s="25"/>
      <c r="O25" s="25"/>
      <c r="P25" s="1"/>
      <c r="R25" s="7"/>
    </row>
    <row r="26" spans="2:18" x14ac:dyDescent="0.25">
      <c r="B26" s="63"/>
      <c r="C26" s="25"/>
      <c r="D26" s="25"/>
      <c r="J26" s="25"/>
      <c r="L26" s="12"/>
      <c r="M26" s="25"/>
      <c r="N26" s="25"/>
      <c r="O26" s="25"/>
      <c r="P26" s="25"/>
      <c r="R26" s="7"/>
    </row>
    <row r="27" spans="2:18" ht="15.75" thickBot="1" x14ac:dyDescent="0.3">
      <c r="B27" s="63"/>
      <c r="G27" s="1"/>
      <c r="H27" s="1"/>
      <c r="I27" s="1"/>
      <c r="J27" s="1"/>
      <c r="K27" s="1"/>
      <c r="L27" s="1"/>
      <c r="M27" s="1"/>
      <c r="R27" s="7"/>
    </row>
    <row r="28" spans="2:18" x14ac:dyDescent="0.25">
      <c r="D28" s="129" t="s">
        <v>61</v>
      </c>
      <c r="E28" s="130"/>
      <c r="F28" s="130"/>
      <c r="G28" s="130"/>
      <c r="H28" s="130"/>
      <c r="I28" s="130"/>
      <c r="J28" s="130"/>
      <c r="K28" s="130"/>
      <c r="L28" s="131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5"/>
      <c r="R29" s="7"/>
    </row>
    <row r="30" spans="2:18" ht="15.75" thickBot="1" x14ac:dyDescent="0.3">
      <c r="R30" s="7"/>
    </row>
    <row r="31" spans="2:18" ht="15.75" thickBot="1" x14ac:dyDescent="0.3">
      <c r="B31" s="59" t="s">
        <v>0</v>
      </c>
      <c r="C31" s="6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3" t="s">
        <v>12</v>
      </c>
      <c r="O31" s="2" t="s">
        <v>13</v>
      </c>
      <c r="P31" s="3" t="s">
        <v>14</v>
      </c>
      <c r="R31" s="7"/>
    </row>
    <row r="32" spans="2:18" x14ac:dyDescent="0.25">
      <c r="B32" s="60">
        <v>2016</v>
      </c>
      <c r="C32" s="8">
        <v>11.107394470942522</v>
      </c>
      <c r="D32" s="9">
        <v>11.307994105820159</v>
      </c>
      <c r="E32" s="9">
        <v>11.19899249374005</v>
      </c>
      <c r="F32" s="9">
        <v>9.7516667151591356</v>
      </c>
      <c r="G32" s="9">
        <v>10.371684699061229</v>
      </c>
      <c r="H32" s="9">
        <v>11.095326015961852</v>
      </c>
      <c r="I32" s="9">
        <v>10.686957341815837</v>
      </c>
      <c r="J32" s="9">
        <v>10.477766799203673</v>
      </c>
      <c r="K32" s="9">
        <v>11.654315190813744</v>
      </c>
      <c r="L32" s="9">
        <v>11.461512914041812</v>
      </c>
      <c r="M32" s="9">
        <v>12.657008815357123</v>
      </c>
      <c r="N32" s="10">
        <v>13.397995579485114</v>
      </c>
      <c r="O32" s="31">
        <f t="shared" ref="O32:O37" si="1">AVERAGE(C32:N32)</f>
        <v>11.264051261783523</v>
      </c>
      <c r="P32" s="4"/>
      <c r="R32" s="7"/>
    </row>
    <row r="33" spans="1:18" x14ac:dyDescent="0.25">
      <c r="B33" s="60">
        <v>2017</v>
      </c>
      <c r="C33" s="8">
        <v>11.93170171560282</v>
      </c>
      <c r="D33" s="9">
        <v>14.885219147230288</v>
      </c>
      <c r="E33" s="9">
        <v>14.45952622899871</v>
      </c>
      <c r="F33" s="9">
        <v>14.13993700070032</v>
      </c>
      <c r="G33" s="9">
        <v>14.829737812733512</v>
      </c>
      <c r="H33" s="9">
        <v>14.602262653615837</v>
      </c>
      <c r="I33" s="9">
        <v>14.117163060169787</v>
      </c>
      <c r="J33" s="9">
        <v>14.813682803107509</v>
      </c>
      <c r="K33" s="9">
        <v>14.190606834087538</v>
      </c>
      <c r="L33" s="9">
        <v>12.877260988802492</v>
      </c>
      <c r="M33" s="9">
        <v>13.125689223899327</v>
      </c>
      <c r="N33" s="10">
        <v>14.498569327681622</v>
      </c>
      <c r="O33" s="31">
        <f t="shared" si="1"/>
        <v>14.03927973305248</v>
      </c>
      <c r="P33" s="4">
        <f>O33/O32-1</f>
        <v>0.24637924728598337</v>
      </c>
      <c r="R33" s="7"/>
    </row>
    <row r="34" spans="1:18" x14ac:dyDescent="0.25">
      <c r="B34" s="60">
        <v>2018</v>
      </c>
      <c r="C34" s="8">
        <v>13.548451716670186</v>
      </c>
      <c r="D34" s="9">
        <v>14.530929238614602</v>
      </c>
      <c r="E34" s="9">
        <v>14.024826433649936</v>
      </c>
      <c r="F34" s="9">
        <v>13.292788582955843</v>
      </c>
      <c r="G34" s="9">
        <v>15.489613453830072</v>
      </c>
      <c r="H34" s="9">
        <v>15.318355353596834</v>
      </c>
      <c r="I34" s="9">
        <v>13.112928396210387</v>
      </c>
      <c r="J34" s="9">
        <v>14.137525878543098</v>
      </c>
      <c r="K34" s="9">
        <v>14.059384984647648</v>
      </c>
      <c r="L34" s="9">
        <v>12.438720088824969</v>
      </c>
      <c r="M34" s="9">
        <v>13.870779381880844</v>
      </c>
      <c r="N34" s="10">
        <v>13.43410682656177</v>
      </c>
      <c r="O34" s="31">
        <f t="shared" si="1"/>
        <v>13.938200861332183</v>
      </c>
      <c r="P34" s="4">
        <f>O34/O33-1</f>
        <v>-7.1997191908875768E-3</v>
      </c>
      <c r="R34" s="7"/>
    </row>
    <row r="35" spans="1:18" x14ac:dyDescent="0.25">
      <c r="B35" s="60">
        <v>2019</v>
      </c>
      <c r="C35" s="8">
        <v>14.384223485942178</v>
      </c>
      <c r="D35" s="9">
        <v>13.568914573444999</v>
      </c>
      <c r="E35" s="9">
        <v>14.457997008083131</v>
      </c>
      <c r="F35" s="9">
        <v>14.900933198991504</v>
      </c>
      <c r="G35" s="9">
        <v>14.297141664895056</v>
      </c>
      <c r="H35" s="9">
        <v>16.889090075947731</v>
      </c>
      <c r="I35" s="9">
        <v>17.413691764826979</v>
      </c>
      <c r="J35" s="9">
        <v>17.614904564835243</v>
      </c>
      <c r="K35" s="9">
        <v>17.350089554063477</v>
      </c>
      <c r="L35" s="9">
        <v>16.852768046786572</v>
      </c>
      <c r="M35" s="9">
        <v>17.435087775770114</v>
      </c>
      <c r="N35" s="10">
        <v>14.455320626232034</v>
      </c>
      <c r="O35" s="31">
        <f t="shared" si="1"/>
        <v>15.801680194984918</v>
      </c>
      <c r="P35" s="4">
        <f>O35/O34-1</f>
        <v>0.13369583005669416</v>
      </c>
      <c r="R35" s="7"/>
    </row>
    <row r="36" spans="1:18" x14ac:dyDescent="0.25">
      <c r="B36" s="60" t="s">
        <v>70</v>
      </c>
      <c r="C36" s="8">
        <v>16.869672431791425</v>
      </c>
      <c r="D36" s="9">
        <v>18.459052996453273</v>
      </c>
      <c r="E36" s="9">
        <v>20.594136512283576</v>
      </c>
      <c r="F36" s="9">
        <v>20.465648935472956</v>
      </c>
      <c r="G36" s="9">
        <v>19.597259910014007</v>
      </c>
      <c r="H36" s="9">
        <v>19.664454285933328</v>
      </c>
      <c r="I36" s="9">
        <v>18.054260703043905</v>
      </c>
      <c r="J36" s="9">
        <v>18.275935663386999</v>
      </c>
      <c r="K36" s="9">
        <v>18.02993007233481</v>
      </c>
      <c r="L36" s="9">
        <v>16.59739130966679</v>
      </c>
      <c r="M36" s="9">
        <v>16.324828496508367</v>
      </c>
      <c r="N36" s="10">
        <v>20.547191221220224</v>
      </c>
      <c r="O36" s="31">
        <f t="shared" si="1"/>
        <v>18.623313544842471</v>
      </c>
      <c r="P36" s="4">
        <f>O36/O35-1</f>
        <v>0.17856540032705337</v>
      </c>
      <c r="R36" s="7"/>
    </row>
    <row r="37" spans="1:18" x14ac:dyDescent="0.25">
      <c r="B37" s="60" t="s">
        <v>71</v>
      </c>
      <c r="C37" s="8">
        <v>18.921657913410947</v>
      </c>
      <c r="D37" s="9">
        <v>21.202983704365231</v>
      </c>
      <c r="E37" s="9">
        <v>20.732094193560812</v>
      </c>
      <c r="F37" s="9">
        <v>22.269406315909539</v>
      </c>
      <c r="G37" s="9">
        <v>22.758681326460696</v>
      </c>
      <c r="H37" s="9">
        <v>22.98338805027295</v>
      </c>
      <c r="I37" s="9">
        <v>23.307842281013023</v>
      </c>
      <c r="J37" s="9">
        <v>23.57711537479091</v>
      </c>
      <c r="K37" s="9">
        <v>21.781419227482683</v>
      </c>
      <c r="L37" s="9">
        <v>21.18480160292723</v>
      </c>
      <c r="M37" s="9">
        <v>21.299698781195833</v>
      </c>
      <c r="N37" s="10">
        <v>21.343058107456169</v>
      </c>
      <c r="O37" s="31">
        <f t="shared" si="1"/>
        <v>21.780178906570498</v>
      </c>
      <c r="P37" s="4">
        <f>O37/O36-1</f>
        <v>0.16951147571707437</v>
      </c>
      <c r="R37" s="7"/>
    </row>
    <row r="38" spans="1:18" x14ac:dyDescent="0.25">
      <c r="B38" s="72">
        <v>2022</v>
      </c>
      <c r="C38" s="8">
        <v>25.398881942994716</v>
      </c>
      <c r="D38" s="9">
        <v>22.554264664028864</v>
      </c>
      <c r="E38" s="9">
        <v>22.790116984727817</v>
      </c>
      <c r="F38" s="9">
        <v>25.465962928325862</v>
      </c>
      <c r="G38" s="9">
        <v>25.06662511476345</v>
      </c>
      <c r="H38" s="9">
        <v>28.285457877046632</v>
      </c>
      <c r="I38" s="9">
        <v>25.306610913026688</v>
      </c>
      <c r="J38" s="9">
        <v>24.8</v>
      </c>
      <c r="K38" s="9">
        <v>24.8</v>
      </c>
      <c r="L38" s="9">
        <v>26.7</v>
      </c>
      <c r="M38" s="9">
        <v>23.5</v>
      </c>
      <c r="N38" s="10">
        <v>22.2</v>
      </c>
      <c r="O38" s="67">
        <v>24.738993368742836</v>
      </c>
      <c r="P38" s="4">
        <v>0.13584895123518681</v>
      </c>
      <c r="R38" s="7"/>
    </row>
    <row r="39" spans="1:18" x14ac:dyDescent="0.25">
      <c r="B39" s="72">
        <v>2023</v>
      </c>
      <c r="C39" s="8">
        <v>23.805623821958999</v>
      </c>
      <c r="D39" s="9">
        <v>23.71939912650981</v>
      </c>
      <c r="E39" s="9">
        <v>22.736548614748493</v>
      </c>
      <c r="F39" s="9">
        <v>21.792936853140496</v>
      </c>
      <c r="G39" s="9">
        <v>22.169317177543689</v>
      </c>
      <c r="H39" s="9">
        <v>22.532841048931839</v>
      </c>
      <c r="I39" s="9">
        <v>22.222836270710761</v>
      </c>
      <c r="J39" s="9">
        <v>19.911966617571046</v>
      </c>
      <c r="K39" s="9">
        <v>19.866041628335775</v>
      </c>
      <c r="L39" s="9">
        <v>21.039203512639116</v>
      </c>
      <c r="M39" s="9">
        <v>18.848305214862965</v>
      </c>
      <c r="N39" s="10">
        <v>20.076724201649878</v>
      </c>
      <c r="O39" s="67">
        <v>21.560145340716904</v>
      </c>
      <c r="P39" s="4">
        <v>-0.12849544767825261</v>
      </c>
      <c r="R39" s="7"/>
    </row>
    <row r="40" spans="1:18" ht="15.75" thickBot="1" x14ac:dyDescent="0.3">
      <c r="B40" s="73">
        <v>2024</v>
      </c>
      <c r="C40" s="13">
        <v>20.023221463369872</v>
      </c>
      <c r="D40" s="11">
        <v>19.481474280604932</v>
      </c>
      <c r="E40" s="11">
        <v>20.184065730309698</v>
      </c>
      <c r="F40" s="11">
        <v>20.661854241510039</v>
      </c>
      <c r="G40" s="11">
        <v>20.028202620433099</v>
      </c>
      <c r="H40" s="11">
        <v>21.108197608478569</v>
      </c>
      <c r="I40" s="11">
        <v>22.574515907567005</v>
      </c>
      <c r="J40" s="11">
        <v>21.493360297067937</v>
      </c>
      <c r="K40" s="11">
        <v>22.714988779627852</v>
      </c>
      <c r="L40" s="11">
        <v>22.132814381755971</v>
      </c>
      <c r="M40" s="11"/>
      <c r="N40" s="51"/>
      <c r="O40" s="32"/>
      <c r="P40" s="5"/>
      <c r="R40" s="7"/>
    </row>
    <row r="41" spans="1:18" x14ac:dyDescent="0.25">
      <c r="B41" s="112" t="s">
        <v>60</v>
      </c>
      <c r="C41" s="112"/>
      <c r="D41" s="112"/>
      <c r="E41" s="112"/>
      <c r="F41" s="112"/>
      <c r="R41" s="7"/>
    </row>
    <row r="42" spans="1:18" x14ac:dyDescent="0.25">
      <c r="A42" s="52"/>
      <c r="B42" s="61" t="s">
        <v>26</v>
      </c>
      <c r="G42" s="1"/>
      <c r="H42" s="1"/>
      <c r="I42" s="1"/>
      <c r="J42" s="1"/>
      <c r="K42" s="1"/>
      <c r="L42" s="1"/>
      <c r="M42" s="1"/>
      <c r="R42" s="7"/>
    </row>
    <row r="43" spans="1:18" x14ac:dyDescent="0.25">
      <c r="A43" s="52"/>
      <c r="B43" s="62" t="s">
        <v>25</v>
      </c>
      <c r="G43" s="1"/>
      <c r="H43" s="1"/>
      <c r="I43" s="1"/>
      <c r="J43" s="1"/>
      <c r="K43" s="1"/>
      <c r="L43" s="1"/>
      <c r="M43" s="1"/>
      <c r="R43" s="7"/>
    </row>
    <row r="45" spans="1:18" x14ac:dyDescent="0.25">
      <c r="C45" s="58"/>
    </row>
    <row r="46" spans="1:18" x14ac:dyDescent="0.25">
      <c r="C46" s="58"/>
      <c r="D46" s="58"/>
      <c r="E46" s="58"/>
      <c r="F46" s="58"/>
      <c r="G46" s="58"/>
      <c r="H46" s="58"/>
    </row>
  </sheetData>
  <mergeCells count="6">
    <mergeCell ref="B41:F41"/>
    <mergeCell ref="D10:L10"/>
    <mergeCell ref="C11:M11"/>
    <mergeCell ref="B23:F23"/>
    <mergeCell ref="D28:L28"/>
    <mergeCell ref="C29:M29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2:O34 O17 O35" formulaRange="1"/>
    <ignoredError sqref="B36:B37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22"/>
  <sheetViews>
    <sheetView showGridLines="0" zoomScale="95" zoomScaleNormal="95" workbookViewId="0">
      <pane ySplit="13" topLeftCell="A107" activePane="bottomLeft" state="frozen"/>
      <selection pane="bottomLeft" activeCell="H119" sqref="H119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32" t="s">
        <v>68</v>
      </c>
      <c r="E10" s="133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4" t="s">
        <v>16</v>
      </c>
      <c r="D13" s="85" t="s">
        <v>20</v>
      </c>
      <c r="E13" s="86" t="s">
        <v>18</v>
      </c>
      <c r="F13" s="87" t="s">
        <v>62</v>
      </c>
      <c r="G13" s="88" t="s">
        <v>63</v>
      </c>
      <c r="H13" s="89" t="s">
        <v>64</v>
      </c>
      <c r="I13" s="90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6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6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7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2">
        <v>44927</v>
      </c>
      <c r="C98" s="108">
        <v>39.39</v>
      </c>
      <c r="D98" s="79">
        <v>0.68</v>
      </c>
      <c r="E98" s="75">
        <v>27.030798137010994</v>
      </c>
      <c r="F98" s="81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9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9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9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9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9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9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9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9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9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9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3">
        <v>45261</v>
      </c>
      <c r="C109" s="110">
        <v>39.303049999999999</v>
      </c>
      <c r="D109" s="80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2">
        <v>45292</v>
      </c>
      <c r="C110" s="108">
        <v>39.138818181818202</v>
      </c>
      <c r="D110" s="79">
        <v>0.62046988356632515</v>
      </c>
      <c r="E110" s="75">
        <v>24.28445796019631</v>
      </c>
      <c r="F110" s="81">
        <v>0.97956037651348948</v>
      </c>
      <c r="G110" s="75">
        <v>38.338835474474848</v>
      </c>
      <c r="H110" s="79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9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9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9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9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83">
        <v>45566</v>
      </c>
      <c r="C119" s="78">
        <v>41.545000000000002</v>
      </c>
      <c r="D119" s="80">
        <v>0.62574341617292228</v>
      </c>
      <c r="E119" s="77">
        <v>25.996510224904057</v>
      </c>
      <c r="F119" s="26">
        <v>0.90631813704664788</v>
      </c>
      <c r="G119" s="77">
        <v>37.652987003602988</v>
      </c>
      <c r="H119" s="80">
        <v>0.53274315517525506</v>
      </c>
      <c r="I119" s="7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23" t="s">
        <v>22</v>
      </c>
      <c r="G120" s="1"/>
      <c r="H120" s="1"/>
      <c r="I120" s="1"/>
      <c r="J120" s="1"/>
      <c r="K120" s="1"/>
      <c r="L120" s="1"/>
      <c r="M120" s="1"/>
      <c r="R120" s="7"/>
    </row>
    <row r="121" spans="2:18" x14ac:dyDescent="0.25">
      <c r="B121" s="33" t="s">
        <v>26</v>
      </c>
    </row>
    <row r="122" spans="2:18" x14ac:dyDescent="0.25">
      <c r="B122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opLeftCell="A13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F5F42B6-8774-4197-9D81-F4C7FCABF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2024-12-17T16:13:50Z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