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163" documentId="8_{83A9B014-8A9E-4623-8BB1-DDE8943A390E}" xr6:coauthVersionLast="47" xr6:coauthVersionMax="47" xr10:uidLastSave="{0E0C2771-73F8-4C56-899C-18FDC7CAEA43}"/>
  <bookViews>
    <workbookView xWindow="-120" yWindow="-120" windowWidth="29040" windowHeight="15720" xr2:uid="{00000000-000D-0000-FFFF-FFFF00000000}"/>
  </bookViews>
  <sheets>
    <sheet name="Quesos" sheetId="3" r:id="rId1"/>
    <sheet name="Destinos Trimestrales" sheetId="5" r:id="rId2"/>
    <sheet name="Listado Datos Mensuale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7" i="3" l="1"/>
  <c r="O77" i="3"/>
  <c r="P55" i="3"/>
  <c r="O55" i="3"/>
  <c r="P33" i="3"/>
  <c r="O33" i="3"/>
  <c r="I77" i="3"/>
  <c r="P75" i="3" l="1"/>
  <c r="P76" i="3"/>
  <c r="O75" i="3"/>
  <c r="O76" i="3"/>
  <c r="E210" i="4"/>
  <c r="E211" i="4"/>
  <c r="E212" i="4"/>
  <c r="E213" i="4"/>
  <c r="E214" i="4"/>
  <c r="E215" i="4"/>
  <c r="E216" i="4"/>
  <c r="E209" i="4"/>
  <c r="E208" i="4"/>
  <c r="E207" i="4"/>
  <c r="E206" i="4"/>
  <c r="E205" i="4"/>
  <c r="D50" i="5"/>
  <c r="D51" i="5"/>
  <c r="D52" i="5"/>
  <c r="L52" i="5"/>
  <c r="J52" i="5"/>
  <c r="H52" i="5"/>
  <c r="F52" i="5"/>
  <c r="L51" i="5"/>
  <c r="J51" i="5"/>
  <c r="J29" i="5"/>
  <c r="O74" i="3"/>
  <c r="O52" i="3"/>
  <c r="P52" i="3"/>
  <c r="O30" i="3"/>
  <c r="P30" i="3"/>
  <c r="H29" i="5"/>
  <c r="H51" i="5"/>
  <c r="F29" i="5"/>
  <c r="F51" i="5"/>
  <c r="D29" i="5"/>
  <c r="J28" i="5"/>
  <c r="L28" i="5"/>
  <c r="L50" i="5"/>
  <c r="J50" i="5"/>
  <c r="O73" i="3"/>
  <c r="O51" i="3"/>
  <c r="O29" i="3"/>
  <c r="H50" i="5"/>
  <c r="H28" i="5"/>
  <c r="F50" i="5"/>
  <c r="F28" i="5"/>
  <c r="D28" i="5"/>
  <c r="O28" i="3"/>
  <c r="P29" i="3"/>
  <c r="O50" i="3"/>
  <c r="P51" i="3"/>
  <c r="O27" i="3"/>
  <c r="P71" i="3"/>
  <c r="O49" i="3"/>
  <c r="O26" i="3"/>
  <c r="O48" i="3"/>
  <c r="P48" i="3"/>
  <c r="O25" i="3"/>
  <c r="P26" i="3"/>
  <c r="O47" i="3"/>
  <c r="O24" i="3"/>
  <c r="P24" i="3"/>
  <c r="O46" i="3"/>
  <c r="O23" i="3"/>
  <c r="P23" i="3"/>
  <c r="O45" i="3"/>
  <c r="P45" i="3"/>
  <c r="O22" i="3"/>
  <c r="O44" i="3"/>
  <c r="O21" i="3"/>
  <c r="P21" i="3"/>
  <c r="O43" i="3"/>
  <c r="P43" i="3"/>
  <c r="O20" i="3"/>
  <c r="P64" i="3"/>
  <c r="O42" i="3"/>
  <c r="O19" i="3"/>
  <c r="O41" i="3"/>
  <c r="P41" i="3"/>
  <c r="O18" i="3"/>
  <c r="O40" i="3"/>
  <c r="P40" i="3"/>
  <c r="O17" i="3"/>
  <c r="P61" i="3"/>
  <c r="O16" i="3"/>
  <c r="O38" i="3"/>
  <c r="O72" i="3"/>
  <c r="L27" i="5"/>
  <c r="J27" i="5"/>
  <c r="J49" i="5"/>
  <c r="L49" i="5"/>
  <c r="H27" i="5"/>
  <c r="H49" i="5"/>
  <c r="F27" i="5"/>
  <c r="F49" i="5"/>
  <c r="D49" i="5"/>
  <c r="D27" i="5"/>
  <c r="O60" i="3"/>
  <c r="O61" i="3"/>
  <c r="O62" i="3"/>
  <c r="O63" i="3"/>
  <c r="O64" i="3"/>
  <c r="O65" i="3"/>
  <c r="O66" i="3"/>
  <c r="O67" i="3"/>
  <c r="O68" i="3"/>
  <c r="O69" i="3"/>
  <c r="O71" i="3"/>
  <c r="D26" i="5"/>
  <c r="F48" i="5"/>
  <c r="F26" i="5"/>
  <c r="H48" i="5"/>
  <c r="H26" i="5"/>
  <c r="J26" i="5"/>
  <c r="J48" i="5"/>
  <c r="L48" i="5"/>
  <c r="L26" i="5"/>
  <c r="D48" i="5"/>
  <c r="L47" i="5"/>
  <c r="J47" i="5"/>
  <c r="H47" i="5"/>
  <c r="F47" i="5"/>
  <c r="D47" i="5"/>
  <c r="L46" i="5"/>
  <c r="J46" i="5"/>
  <c r="H46" i="5"/>
  <c r="F46" i="5"/>
  <c r="D46" i="5"/>
  <c r="L45" i="5"/>
  <c r="J45" i="5"/>
  <c r="H45" i="5"/>
  <c r="F45" i="5"/>
  <c r="D45" i="5"/>
  <c r="L44" i="5"/>
  <c r="J44" i="5"/>
  <c r="H44" i="5"/>
  <c r="F44" i="5"/>
  <c r="D44" i="5"/>
  <c r="L43" i="5"/>
  <c r="J43" i="5"/>
  <c r="H43" i="5"/>
  <c r="F43" i="5"/>
  <c r="D43" i="5"/>
  <c r="L42" i="5"/>
  <c r="J42" i="5"/>
  <c r="H42" i="5"/>
  <c r="F42" i="5"/>
  <c r="D42" i="5"/>
  <c r="L41" i="5"/>
  <c r="J41" i="5"/>
  <c r="H41" i="5"/>
  <c r="F41" i="5"/>
  <c r="D41" i="5"/>
  <c r="L40" i="5"/>
  <c r="J40" i="5"/>
  <c r="H40" i="5"/>
  <c r="F40" i="5"/>
  <c r="D40" i="5"/>
  <c r="L39" i="5"/>
  <c r="J39" i="5"/>
  <c r="H39" i="5"/>
  <c r="F39" i="5"/>
  <c r="D39" i="5"/>
  <c r="L38" i="5"/>
  <c r="J38" i="5"/>
  <c r="H38" i="5"/>
  <c r="F38" i="5"/>
  <c r="D38" i="5"/>
  <c r="L25" i="5"/>
  <c r="J25" i="5"/>
  <c r="H25" i="5"/>
  <c r="F25" i="5"/>
  <c r="D25" i="5"/>
  <c r="L24" i="5"/>
  <c r="J24" i="5"/>
  <c r="H24" i="5"/>
  <c r="F24" i="5"/>
  <c r="D24" i="5"/>
  <c r="L23" i="5"/>
  <c r="J23" i="5"/>
  <c r="H23" i="5"/>
  <c r="F23" i="5"/>
  <c r="D23" i="5"/>
  <c r="L22" i="5"/>
  <c r="J22" i="5"/>
  <c r="H22" i="5"/>
  <c r="F22" i="5"/>
  <c r="D22" i="5"/>
  <c r="L21" i="5"/>
  <c r="J21" i="5"/>
  <c r="H21" i="5"/>
  <c r="F21" i="5"/>
  <c r="D21" i="5"/>
  <c r="L20" i="5"/>
  <c r="J20" i="5"/>
  <c r="H20" i="5"/>
  <c r="F20" i="5"/>
  <c r="D20" i="5"/>
  <c r="L19" i="5"/>
  <c r="J19" i="5"/>
  <c r="H19" i="5"/>
  <c r="F19" i="5"/>
  <c r="D19" i="5"/>
  <c r="L18" i="5"/>
  <c r="J18" i="5"/>
  <c r="H18" i="5"/>
  <c r="F18" i="5"/>
  <c r="D18" i="5"/>
  <c r="L17" i="5"/>
  <c r="J17" i="5"/>
  <c r="H17" i="5"/>
  <c r="F17" i="5"/>
  <c r="D17" i="5"/>
  <c r="L16" i="5"/>
  <c r="J16" i="5"/>
  <c r="H16" i="5"/>
  <c r="F16" i="5"/>
  <c r="D16" i="5"/>
  <c r="O70" i="3"/>
  <c r="O39" i="3"/>
  <c r="P20" i="3"/>
  <c r="P70" i="3"/>
  <c r="P74" i="3"/>
  <c r="P62" i="3"/>
  <c r="P39" i="3"/>
  <c r="P18" i="3"/>
  <c r="P66" i="3"/>
  <c r="P22" i="3"/>
  <c r="P69" i="3"/>
  <c r="P47" i="3"/>
  <c r="P60" i="3"/>
  <c r="P73" i="3"/>
  <c r="P25" i="3"/>
  <c r="P19" i="3"/>
  <c r="P49" i="3"/>
  <c r="P42" i="3"/>
  <c r="P72" i="3"/>
  <c r="P44" i="3"/>
  <c r="P27" i="3"/>
  <c r="P17" i="3"/>
  <c r="P65" i="3"/>
  <c r="P63" i="3"/>
  <c r="P46" i="3"/>
  <c r="P68" i="3"/>
  <c r="P28" i="3"/>
  <c r="P50" i="3"/>
  <c r="P67" i="3"/>
</calcChain>
</file>

<file path=xl/sharedStrings.xml><?xml version="1.0" encoding="utf-8"?>
<sst xmlns="http://schemas.openxmlformats.org/spreadsheetml/2006/main" count="695" uniqueCount="72">
  <si>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</si>
  <si>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</si>
  <si>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</si>
  <si>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</si>
  <si>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</si>
  <si>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</si>
  <si>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</si>
  <si>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</si>
  <si>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</si>
  <si>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</si>
  <si>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</si>
  <si>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</si>
  <si>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</si>
  <si>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</si>
  <si>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</si>
  <si>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Quesos</t>
  </si>
  <si>
    <t>Precio Promedio (US$ FOB/Toneladas)</t>
  </si>
  <si>
    <t>Volver a hoja principal</t>
  </si>
  <si>
    <t>Fecha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</si>
  <si>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</si>
  <si>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Acceder al listado de datos</t>
  </si>
  <si>
    <t>Fuente: INALE en base a datos de Aduanas</t>
  </si>
  <si>
    <t>2015</t>
  </si>
  <si>
    <t>2017</t>
  </si>
  <si>
    <t>2018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</si>
  <si>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</si>
  <si>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</si>
  <si>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</si>
  <si>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</si>
  <si>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</si>
  <si>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</si>
  <si>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</si>
  <si>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</si>
  <si>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</si>
  <si>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</si>
  <si>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</si>
  <si>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>Puesto</t>
  </si>
  <si>
    <t>Total</t>
  </si>
  <si>
    <t>BRASIL</t>
  </si>
  <si>
    <t>MEXICO</t>
  </si>
  <si>
    <t>RUSIA</t>
  </si>
  <si>
    <t>ARGENTINA</t>
  </si>
  <si>
    <t>VIETNAM</t>
  </si>
  <si>
    <t>CHINA</t>
  </si>
  <si>
    <t>ESTADOS UNIDOS</t>
  </si>
  <si>
    <t>CHILE</t>
  </si>
  <si>
    <t>VENEZUELA</t>
  </si>
  <si>
    <t xml:space="preserve"> Año 2013</t>
  </si>
  <si>
    <t>PARAGUAY</t>
  </si>
  <si>
    <t xml:space="preserve"> Año 2012</t>
  </si>
  <si>
    <t>COREA DEL SUR</t>
  </si>
  <si>
    <t xml:space="preserve"> Año 2011</t>
  </si>
  <si>
    <t xml:space="preserve"> Año 2010</t>
  </si>
  <si>
    <t xml:space="preserve"> Año 2009</t>
  </si>
  <si>
    <t>ANGOLA</t>
  </si>
  <si>
    <t xml:space="preserve"> Año 2008</t>
  </si>
  <si>
    <t>CUBA</t>
  </si>
  <si>
    <t xml:space="preserve"> Año 2007</t>
  </si>
  <si>
    <t>Facturación (US$ FOB)</t>
  </si>
  <si>
    <t xml:space="preserve">Facturación (US$ FOB) </t>
  </si>
  <si>
    <t>2019</t>
  </si>
  <si>
    <t>Precio Promedio ponderado (US$/toneladas)</t>
  </si>
  <si>
    <t>Promedio lineal</t>
  </si>
  <si>
    <t>Promedio ponderado</t>
  </si>
  <si>
    <t>2020</t>
  </si>
  <si>
    <t>PERU</t>
  </si>
  <si>
    <t xml:space="preserve">Quesos </t>
  </si>
  <si>
    <t>En diciembre 2020 se actualizaron todos los datos subidos a la fecha en las planillas por lo que pueden variar con los publicados anteriormente.</t>
  </si>
  <si>
    <t>2021</t>
  </si>
  <si>
    <t>Estos datos se consideran preliminares a partir del 23/10/2020 e incluyen Admisiones temporales. Estas modificaciones recientes se deben a cambios realizados por la Agencia de Aduanas de Uruguay.</t>
  </si>
  <si>
    <t>FILIPINAS</t>
  </si>
  <si>
    <t>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</si>
</sst>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MS Sans Serif"/>
      <family val="2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26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0" fillId="0" borderId="5" xfId="0" applyNumberFormat="1" applyBorder="1"/>
    <xf numFmtId="3" fontId="5" fillId="0" borderId="3" xfId="0" applyNumberFormat="1" applyFont="1" applyBorder="1"/>
    <xf numFmtId="9" fontId="5" fillId="0" borderId="6" xfId="3" applyFont="1" applyBorder="1"/>
    <xf numFmtId="3" fontId="0" fillId="0" borderId="7" xfId="0" applyNumberFormat="1" applyBorder="1"/>
    <xf numFmtId="3" fontId="5" fillId="0" borderId="8" xfId="0" applyNumberFormat="1" applyFont="1" applyBorder="1"/>
    <xf numFmtId="0" fontId="5" fillId="0" borderId="1" xfId="0" applyFont="1" applyBorder="1" applyAlignment="1">
      <alignment horizontal="center"/>
    </xf>
    <xf numFmtId="3" fontId="0" fillId="0" borderId="9" xfId="0" applyNumberFormat="1" applyBorder="1"/>
    <xf numFmtId="3" fontId="0" fillId="0" borderId="6" xfId="0" applyNumberFormat="1" applyBorder="1"/>
    <xf numFmtId="4" fontId="4" fillId="0" borderId="0" xfId="1" applyNumberFormat="1" applyAlignment="1" applyProtection="1"/>
    <xf numFmtId="3" fontId="5" fillId="0" borderId="10" xfId="0" applyNumberFormat="1" applyFont="1" applyBorder="1"/>
    <xf numFmtId="9" fontId="3" fillId="0" borderId="0" xfId="3"/>
    <xf numFmtId="3" fontId="0" fillId="0" borderId="11" xfId="0" applyNumberFormat="1" applyBorder="1"/>
    <xf numFmtId="165" fontId="3" fillId="0" borderId="0" xfId="2" applyNumberFormat="1"/>
    <xf numFmtId="165" fontId="4" fillId="0" borderId="0" xfId="1" applyNumberFormat="1" applyAlignment="1" applyProtection="1"/>
    <xf numFmtId="0" fontId="5" fillId="0" borderId="0" xfId="0" applyFont="1" applyAlignment="1">
      <alignment wrapText="1"/>
    </xf>
    <xf numFmtId="17" fontId="0" fillId="0" borderId="12" xfId="0" applyNumberFormat="1" applyBorder="1" applyAlignment="1">
      <alignment horizontal="center"/>
    </xf>
    <xf numFmtId="165" fontId="3" fillId="0" borderId="13" xfId="2" applyNumberFormat="1" applyBorder="1"/>
    <xf numFmtId="165" fontId="3" fillId="0" borderId="14" xfId="2" applyNumberFormat="1" applyBorder="1"/>
    <xf numFmtId="17" fontId="0" fillId="0" borderId="15" xfId="0" applyNumberFormat="1" applyBorder="1" applyAlignment="1">
      <alignment horizontal="center"/>
    </xf>
    <xf numFmtId="165" fontId="3" fillId="0" borderId="16" xfId="2" applyNumberFormat="1" applyBorder="1"/>
    <xf numFmtId="17" fontId="0" fillId="0" borderId="17" xfId="0" applyNumberFormat="1" applyBorder="1" applyAlignment="1">
      <alignment horizontal="center"/>
    </xf>
    <xf numFmtId="165" fontId="3" fillId="0" borderId="18" xfId="2" applyNumberFormat="1" applyBorder="1"/>
    <xf numFmtId="165" fontId="3" fillId="0" borderId="19" xfId="2" applyNumberFormat="1" applyBorder="1"/>
    <xf numFmtId="0" fontId="4" fillId="0" borderId="0" xfId="1" applyAlignment="1" applyProtection="1"/>
    <xf numFmtId="0" fontId="5" fillId="0" borderId="12" xfId="0" applyFont="1" applyBorder="1" applyAlignment="1">
      <alignment horizontal="center" vertical="center" wrapText="1"/>
    </xf>
    <xf numFmtId="0" fontId="6" fillId="0" borderId="0" xfId="0" applyFont="1"/>
    <xf numFmtId="49" fontId="0" fillId="0" borderId="0" xfId="0" applyNumberFormat="1"/>
    <xf numFmtId="49" fontId="5" fillId="0" borderId="20" xfId="0" applyNumberFormat="1" applyFont="1" applyBorder="1"/>
    <xf numFmtId="49" fontId="5" fillId="0" borderId="3" xfId="0" applyNumberFormat="1" applyFont="1" applyBorder="1"/>
    <xf numFmtId="49" fontId="5" fillId="0" borderId="8" xfId="0" applyNumberFormat="1" applyFont="1" applyBorder="1"/>
    <xf numFmtId="49" fontId="6" fillId="0" borderId="0" xfId="0" applyNumberFormat="1" applyFont="1"/>
    <xf numFmtId="49" fontId="5" fillId="0" borderId="7" xfId="0" applyNumberFormat="1" applyFont="1" applyBorder="1"/>
    <xf numFmtId="3" fontId="5" fillId="0" borderId="0" xfId="0" applyNumberFormat="1" applyFont="1"/>
    <xf numFmtId="9" fontId="5" fillId="0" borderId="0" xfId="3" applyFont="1"/>
    <xf numFmtId="0" fontId="5" fillId="0" borderId="2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5" fontId="5" fillId="0" borderId="14" xfId="2" applyNumberFormat="1" applyFont="1" applyBorder="1" applyAlignment="1">
      <alignment horizontal="center" wrapText="1"/>
    </xf>
    <xf numFmtId="0" fontId="7" fillId="0" borderId="0" xfId="0" applyFont="1"/>
    <xf numFmtId="0" fontId="0" fillId="0" borderId="0" xfId="0" applyAlignment="1">
      <alignment horizontal="left"/>
    </xf>
    <xf numFmtId="165" fontId="0" fillId="0" borderId="0" xfId="0" applyNumberFormat="1"/>
    <xf numFmtId="0" fontId="5" fillId="0" borderId="0" xfId="0" applyFont="1"/>
    <xf numFmtId="0" fontId="5" fillId="0" borderId="22" xfId="0" applyFont="1" applyBorder="1"/>
    <xf numFmtId="0" fontId="5" fillId="0" borderId="2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/>
    <xf numFmtId="0" fontId="0" fillId="0" borderId="9" xfId="0" applyBorder="1"/>
    <xf numFmtId="0" fontId="5" fillId="0" borderId="7" xfId="0" applyFont="1" applyBorder="1"/>
    <xf numFmtId="9" fontId="3" fillId="0" borderId="6" xfId="3" applyBorder="1"/>
    <xf numFmtId="0" fontId="5" fillId="0" borderId="23" xfId="0" applyFont="1" applyBorder="1"/>
    <xf numFmtId="3" fontId="0" fillId="0" borderId="23" xfId="0" applyNumberFormat="1" applyBorder="1"/>
    <xf numFmtId="9" fontId="3" fillId="0" borderId="24" xfId="3" applyBorder="1"/>
    <xf numFmtId="0" fontId="8" fillId="0" borderId="0" xfId="0" applyFont="1"/>
    <xf numFmtId="0" fontId="5" fillId="0" borderId="20" xfId="0" applyFont="1" applyBorder="1"/>
    <xf numFmtId="0" fontId="5" fillId="0" borderId="3" xfId="0" applyFont="1" applyBorder="1"/>
    <xf numFmtId="0" fontId="9" fillId="0" borderId="27" xfId="0" applyFont="1" applyBorder="1" applyAlignment="1">
      <alignment wrapText="1"/>
    </xf>
    <xf numFmtId="9" fontId="9" fillId="0" borderId="28" xfId="3" applyFont="1" applyBorder="1" applyAlignment="1">
      <alignment horizontal="right" wrapText="1"/>
    </xf>
    <xf numFmtId="0" fontId="5" fillId="0" borderId="8" xfId="0" applyFont="1" applyBorder="1"/>
    <xf numFmtId="0" fontId="9" fillId="0" borderId="29" xfId="0" applyFont="1" applyBorder="1" applyAlignment="1">
      <alignment wrapText="1"/>
    </xf>
    <xf numFmtId="9" fontId="9" fillId="0" borderId="30" xfId="3" applyFont="1" applyBorder="1" applyAlignment="1">
      <alignment horizontal="right" wrapText="1"/>
    </xf>
    <xf numFmtId="0" fontId="9" fillId="0" borderId="29" xfId="0" quotePrefix="1" applyFont="1" applyBorder="1" applyAlignment="1">
      <alignment wrapText="1"/>
    </xf>
    <xf numFmtId="9" fontId="9" fillId="0" borderId="30" xfId="3" quotePrefix="1" applyFont="1" applyBorder="1" applyAlignment="1">
      <alignment horizontal="right" wrapText="1"/>
    </xf>
    <xf numFmtId="0" fontId="5" fillId="0" borderId="10" xfId="0" applyFont="1" applyBorder="1"/>
    <xf numFmtId="0" fontId="9" fillId="0" borderId="31" xfId="0" quotePrefix="1" applyFont="1" applyBorder="1" applyAlignment="1">
      <alignment wrapText="1"/>
    </xf>
    <xf numFmtId="9" fontId="9" fillId="0" borderId="32" xfId="3" quotePrefix="1" applyFont="1" applyBorder="1" applyAlignment="1">
      <alignment horizontal="right" wrapText="1"/>
    </xf>
    <xf numFmtId="0" fontId="9" fillId="0" borderId="31" xfId="0" applyFont="1" applyBorder="1" applyAlignment="1">
      <alignment wrapText="1"/>
    </xf>
    <xf numFmtId="9" fontId="9" fillId="0" borderId="32" xfId="3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wrapText="1"/>
    </xf>
    <xf numFmtId="2" fontId="9" fillId="0" borderId="0" xfId="0" applyNumberFormat="1" applyFont="1" applyAlignment="1">
      <alignment horizontal="right" wrapText="1"/>
    </xf>
    <xf numFmtId="0" fontId="9" fillId="0" borderId="30" xfId="0" applyFont="1" applyBorder="1" applyAlignment="1">
      <alignment horizontal="right" wrapText="1"/>
    </xf>
    <xf numFmtId="0" fontId="9" fillId="0" borderId="33" xfId="0" applyFont="1" applyBorder="1" applyAlignment="1">
      <alignment horizontal="right" wrapText="1"/>
    </xf>
    <xf numFmtId="0" fontId="9" fillId="0" borderId="34" xfId="0" applyFont="1" applyBorder="1" applyAlignment="1">
      <alignment wrapText="1"/>
    </xf>
    <xf numFmtId="2" fontId="9" fillId="0" borderId="30" xfId="0" applyNumberFormat="1" applyFont="1" applyBorder="1" applyAlignment="1">
      <alignment horizontal="right" wrapText="1"/>
    </xf>
    <xf numFmtId="0" fontId="9" fillId="0" borderId="32" xfId="0" applyFont="1" applyBorder="1" applyAlignment="1">
      <alignment horizontal="right" wrapText="1"/>
    </xf>
    <xf numFmtId="0" fontId="9" fillId="0" borderId="35" xfId="0" applyFont="1" applyBorder="1" applyAlignment="1">
      <alignment horizontal="right" wrapText="1"/>
    </xf>
    <xf numFmtId="0" fontId="9" fillId="0" borderId="36" xfId="0" applyFont="1" applyBorder="1" applyAlignment="1">
      <alignment wrapText="1"/>
    </xf>
    <xf numFmtId="2" fontId="9" fillId="0" borderId="32" xfId="0" applyNumberFormat="1" applyFont="1" applyBorder="1" applyAlignment="1">
      <alignment horizontal="right" wrapText="1"/>
    </xf>
    <xf numFmtId="0" fontId="10" fillId="0" borderId="0" xfId="0" applyFont="1"/>
    <xf numFmtId="9" fontId="5" fillId="0" borderId="10" xfId="3" applyFont="1" applyBorder="1"/>
    <xf numFmtId="0" fontId="11" fillId="0" borderId="0" xfId="0" applyFont="1"/>
    <xf numFmtId="165" fontId="3" fillId="0" borderId="0" xfId="2" applyNumberFormat="1" applyBorder="1"/>
    <xf numFmtId="165" fontId="3" fillId="0" borderId="25" xfId="2" applyNumberFormat="1" applyBorder="1"/>
    <xf numFmtId="17" fontId="0" fillId="0" borderId="25" xfId="0" applyNumberFormat="1" applyBorder="1" applyAlignment="1">
      <alignment horizontal="center"/>
    </xf>
    <xf numFmtId="165" fontId="3" fillId="0" borderId="21" xfId="2" applyNumberFormat="1" applyBorder="1"/>
    <xf numFmtId="164" fontId="3" fillId="0" borderId="0" xfId="2" applyFont="1"/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17" fontId="0" fillId="0" borderId="21" xfId="0" applyNumberFormat="1" applyBorder="1" applyAlignment="1">
      <alignment horizontal="center"/>
    </xf>
    <xf numFmtId="165" fontId="3" fillId="0" borderId="11" xfId="2" applyNumberFormat="1" applyFont="1" applyBorder="1" applyAlignment="1">
      <alignment horizontal="right" wrapText="1"/>
    </xf>
    <xf numFmtId="165" fontId="3" fillId="0" borderId="11" xfId="2" applyNumberFormat="1" applyFont="1" applyBorder="1"/>
    <xf numFmtId="1" fontId="0" fillId="0" borderId="0" xfId="0" applyNumberFormat="1"/>
    <xf numFmtId="9" fontId="3" fillId="0" borderId="0" xfId="3" applyFont="1"/>
    <xf numFmtId="165" fontId="3" fillId="0" borderId="0" xfId="2" applyNumberFormat="1" applyFont="1"/>
    <xf numFmtId="165" fontId="3" fillId="0" borderId="21" xfId="2" applyNumberFormat="1" applyBorder="1" applyAlignment="1">
      <alignment horizontal="center"/>
    </xf>
    <xf numFmtId="165" fontId="3" fillId="0" borderId="13" xfId="2" applyNumberFormat="1" applyBorder="1" applyAlignment="1">
      <alignment horizontal="center"/>
    </xf>
    <xf numFmtId="165" fontId="3" fillId="0" borderId="14" xfId="2" applyNumberFormat="1" applyBorder="1" applyAlignment="1">
      <alignment horizontal="center"/>
    </xf>
    <xf numFmtId="165" fontId="3" fillId="0" borderId="25" xfId="2" applyNumberFormat="1" applyBorder="1" applyAlignment="1">
      <alignment horizontal="center"/>
    </xf>
    <xf numFmtId="165" fontId="3" fillId="0" borderId="0" xfId="2" applyNumberFormat="1" applyBorder="1" applyAlignment="1">
      <alignment horizontal="center"/>
    </xf>
    <xf numFmtId="165" fontId="3" fillId="0" borderId="16" xfId="2" applyNumberFormat="1" applyBorder="1" applyAlignment="1">
      <alignment horizontal="center"/>
    </xf>
    <xf numFmtId="165" fontId="3" fillId="0" borderId="26" xfId="2" applyNumberFormat="1" applyFont="1" applyBorder="1" applyAlignment="1">
      <alignment horizontal="center" wrapText="1"/>
    </xf>
    <xf numFmtId="165" fontId="3" fillId="0" borderId="18" xfId="2" applyNumberFormat="1" applyBorder="1" applyAlignment="1">
      <alignment horizontal="center"/>
    </xf>
    <xf numFmtId="165" fontId="3" fillId="0" borderId="19" xfId="2" applyNumberFormat="1" applyBorder="1" applyAlignment="1">
      <alignment horizontal="center"/>
    </xf>
    <xf numFmtId="165" fontId="3" fillId="0" borderId="25" xfId="2" applyNumberFormat="1" applyFont="1" applyBorder="1" applyAlignment="1">
      <alignment horizontal="center" wrapText="1"/>
    </xf>
    <xf numFmtId="0" fontId="12" fillId="0" borderId="2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22" xfId="0" applyBorder="1"/>
    <xf numFmtId="0" fontId="0" fillId="0" borderId="4" xfId="0" applyBorder="1"/>
    <xf numFmtId="0" fontId="0" fillId="0" borderId="2" xfId="0" applyBorder="1"/>
    <xf numFmtId="0" fontId="5" fillId="0" borderId="2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2" xfId="0" applyFont="1" applyBorder="1"/>
    <xf numFmtId="0" fontId="5" fillId="0" borderId="4" xfId="0" applyFont="1" applyBorder="1"/>
    <xf numFmtId="0" fontId="5" fillId="0" borderId="2" xfId="0" applyFont="1" applyBorder="1"/>
    <xf numFmtId="165" fontId="5" fillId="0" borderId="22" xfId="2" applyNumberFormat="1" applyFont="1" applyBorder="1" applyAlignment="1">
      <alignment horizontal="center"/>
    </xf>
    <xf numFmtId="165" fontId="5" fillId="0" borderId="4" xfId="2" applyNumberFormat="1" applyFont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904875</xdr:colOff>
      <xdr:row>0</xdr:row>
      <xdr:rowOff>0</xdr:rowOff>
    </xdr:from>
    <xdr:to>
      <xdr:col>9</xdr:col>
      <xdr:colOff>685800</xdr:colOff>
      <xdr:row>7</xdr:row>
      <xdr:rowOff>171450</xdr:rowOff>
    </xdr:to>
    <xdr:pic>
      <xdr:nvPicPr>
        <xdr:cNvPr id="3407" name="Imagen 3">
          <a:extLst>
            <a:ext uri="{FF2B5EF4-FFF2-40B4-BE49-F238E27FC236}">
              <a16:creationId xmlns:a16="http://schemas.microsoft.com/office/drawing/2014/main" id="{E4F2EA37-A5F4-3B73-2E7F-FE68FDFED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0"/>
          <a:ext cx="230505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885825</xdr:colOff>
      <xdr:row>0</xdr:row>
      <xdr:rowOff>219075</xdr:rowOff>
    </xdr:from>
    <xdr:to>
      <xdr:col>7</xdr:col>
      <xdr:colOff>695325</xdr:colOff>
      <xdr:row>8</xdr:row>
      <xdr:rowOff>171450</xdr:rowOff>
    </xdr:to>
    <xdr:pic>
      <xdr:nvPicPr>
        <xdr:cNvPr id="10373" name="Imagen 3">
          <a:extLst>
            <a:ext uri="{FF2B5EF4-FFF2-40B4-BE49-F238E27FC236}">
              <a16:creationId xmlns:a16="http://schemas.microsoft.com/office/drawing/2014/main" id="{AEABD629-287F-3648-67BB-A31C295F2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190500"/>
          <a:ext cx="218122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371475</xdr:colOff>
      <xdr:row>0</xdr:row>
      <xdr:rowOff>0</xdr:rowOff>
    </xdr:from>
    <xdr:to>
      <xdr:col>3</xdr:col>
      <xdr:colOff>1362075</xdr:colOff>
      <xdr:row>7</xdr:row>
      <xdr:rowOff>152400</xdr:rowOff>
    </xdr:to>
    <xdr:pic>
      <xdr:nvPicPr>
        <xdr:cNvPr id="9444" name="Imagen 3">
          <a:extLst>
            <a:ext uri="{FF2B5EF4-FFF2-40B4-BE49-F238E27FC236}">
              <a16:creationId xmlns:a16="http://schemas.microsoft.com/office/drawing/2014/main" id="{88C5353D-9039-44C0-7B8B-5555CBA53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0"/>
          <a:ext cx="2419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R82"/>
  <sheetViews>
    <sheetView showGridLines="0" tabSelected="1" zoomScaleNormal="100" workbookViewId="0">
      <selection activeCell="N33" sqref="N33"/>
    </sheetView>
  </sheetViews>
  <sheetFormatPr baseColWidth="10" defaultRowHeight="15" x14ac:dyDescent="0.25"/>
  <cols>
    <col min="1" max="1" width="6.140625" customWidth="1"/>
    <col min="2" max="2" width="11.42578125" style="32" customWidth="1"/>
    <col min="3" max="4" width="11.42578125" customWidth="1"/>
    <col min="5" max="5" width="13.28515625" customWidth="1"/>
    <col min="6" max="8" width="11.42578125" customWidth="1"/>
    <col min="9" max="9" width="12.85546875" customWidth="1"/>
    <col min="15" max="15" width="15.140625" bestFit="1" customWidth="1"/>
    <col min="16" max="16" width="20" bestFit="1" customWidth="1"/>
  </cols>
  <sheetData>
    <row r="9" spans="2:16" x14ac:dyDescent="0.25">
      <c r="B9" s="85" t="s">
        <v>69</v>
      </c>
    </row>
    <row r="10" spans="2:16" ht="8.25" customHeight="1" thickBot="1" x14ac:dyDescent="0.3"/>
    <row r="11" spans="2:16" ht="16.5" thickBot="1" x14ac:dyDescent="0.3">
      <c r="G11" s="112" t="s">
        <v>15</v>
      </c>
      <c r="H11" s="113"/>
      <c r="I11" s="113"/>
      <c r="J11" s="114"/>
      <c r="K11" s="29" t="s">
        <v>20</v>
      </c>
    </row>
    <row r="12" spans="2:16" ht="15.75" thickBot="1" x14ac:dyDescent="0.3"/>
    <row r="13" spans="2:16" ht="16.5" thickBot="1" x14ac:dyDescent="0.3">
      <c r="B13"/>
      <c r="G13" s="109" t="s">
        <v>59</v>
      </c>
      <c r="H13" s="110"/>
      <c r="I13" s="110"/>
      <c r="J13" s="111"/>
      <c r="K13" s="1"/>
      <c r="L13" s="1"/>
      <c r="M13" s="1"/>
      <c r="N13" s="1"/>
      <c r="O13" s="1"/>
    </row>
    <row r="14" spans="2:16" ht="15.75" thickBot="1" x14ac:dyDescent="0.3"/>
    <row r="15" spans="2:16" ht="15.75" thickBot="1" x14ac:dyDescent="0.3">
      <c r="B15" s="33" t="s">
        <v>1</v>
      </c>
      <c r="C15" s="3" t="s">
        <v>2</v>
      </c>
      <c r="D15" s="3" t="s">
        <v>3</v>
      </c>
      <c r="E15" s="3" t="s">
        <v>4</v>
      </c>
      <c r="F15" s="3" t="s">
        <v>5</v>
      </c>
      <c r="G15" s="3" t="s">
        <v>6</v>
      </c>
      <c r="H15" s="3" t="s">
        <v>7</v>
      </c>
      <c r="I15" s="3" t="s">
        <v>8</v>
      </c>
      <c r="J15" s="3" t="s">
        <v>9</v>
      </c>
      <c r="K15" s="3" t="s">
        <v>10</v>
      </c>
      <c r="L15" s="3" t="s">
        <v>11</v>
      </c>
      <c r="M15" s="3" t="s">
        <v>12</v>
      </c>
      <c r="N15" s="3" t="s">
        <v>13</v>
      </c>
      <c r="O15" s="4" t="s">
        <v>37</v>
      </c>
      <c r="P15" s="5" t="s">
        <v>14</v>
      </c>
    </row>
    <row r="16" spans="2:16" x14ac:dyDescent="0.25">
      <c r="B16" s="35">
        <v>2007</v>
      </c>
      <c r="C16" s="6">
        <v>8163952.1500000013</v>
      </c>
      <c r="D16" s="2">
        <v>6573948.3999999985</v>
      </c>
      <c r="E16" s="2">
        <v>7017488.5800000001</v>
      </c>
      <c r="F16" s="2">
        <v>5253476.16</v>
      </c>
      <c r="G16" s="2">
        <v>6911806.7299999995</v>
      </c>
      <c r="H16" s="2">
        <v>6351570.25</v>
      </c>
      <c r="I16" s="2">
        <v>8182154.459999999</v>
      </c>
      <c r="J16" s="2">
        <v>11221033.100000001</v>
      </c>
      <c r="K16" s="2">
        <v>11623240.249999998</v>
      </c>
      <c r="L16" s="2">
        <v>15665431.970000003</v>
      </c>
      <c r="M16" s="2">
        <v>12784507.909999998</v>
      </c>
      <c r="N16" s="2">
        <v>13431438.820000002</v>
      </c>
      <c r="O16" s="7">
        <f t="shared" ref="O16:O30" si="0">SUM(C16:N16)</f>
        <v>113180048.78</v>
      </c>
      <c r="P16" s="8"/>
    </row>
    <row r="17" spans="2:18" x14ac:dyDescent="0.25">
      <c r="B17" s="35">
        <v>2008</v>
      </c>
      <c r="C17" s="9">
        <v>10586678.350000001</v>
      </c>
      <c r="D17" s="1">
        <v>11089796.640000001</v>
      </c>
      <c r="E17" s="1">
        <v>6880213.8200000003</v>
      </c>
      <c r="F17" s="1">
        <v>13919787.23</v>
      </c>
      <c r="G17" s="1">
        <v>13673903.830000002</v>
      </c>
      <c r="H17" s="1">
        <v>8711430.6499999985</v>
      </c>
      <c r="I17" s="1">
        <v>11891930.82</v>
      </c>
      <c r="J17" s="1">
        <v>11801942.5</v>
      </c>
      <c r="K17" s="1">
        <v>15878731.300000003</v>
      </c>
      <c r="L17" s="1">
        <v>22137564.199999996</v>
      </c>
      <c r="M17" s="1">
        <v>13554494.990000004</v>
      </c>
      <c r="N17" s="1">
        <v>9272370.3300000001</v>
      </c>
      <c r="O17" s="10">
        <f t="shared" si="0"/>
        <v>149398844.66000003</v>
      </c>
      <c r="P17" s="8">
        <f>+O17/O16-1</f>
        <v>0.32001042825491544</v>
      </c>
    </row>
    <row r="18" spans="2:18" x14ac:dyDescent="0.25">
      <c r="B18" s="35">
        <v>2009</v>
      </c>
      <c r="C18" s="9">
        <v>13676683.359999999</v>
      </c>
      <c r="D18" s="1">
        <v>9421783.8199999984</v>
      </c>
      <c r="E18" s="1">
        <v>8932482.7200000007</v>
      </c>
      <c r="F18" s="1">
        <v>10869028.739999998</v>
      </c>
      <c r="G18" s="1">
        <v>7644904.9599999981</v>
      </c>
      <c r="H18" s="1">
        <v>6654744.3199999994</v>
      </c>
      <c r="I18" s="1">
        <v>8885283.2799999993</v>
      </c>
      <c r="J18" s="1">
        <v>12040271.059999999</v>
      </c>
      <c r="K18" s="1">
        <v>10872244.84</v>
      </c>
      <c r="L18" s="1">
        <v>14083225.089999998</v>
      </c>
      <c r="M18" s="1">
        <v>15479134.619999997</v>
      </c>
      <c r="N18" s="1">
        <v>11928733.109999999</v>
      </c>
      <c r="O18" s="10">
        <f t="shared" si="0"/>
        <v>130488519.92</v>
      </c>
      <c r="P18" s="8">
        <f>+O18/O17-1</f>
        <v>-0.12657611096682775</v>
      </c>
    </row>
    <row r="19" spans="2:18" x14ac:dyDescent="0.25">
      <c r="B19" s="35">
        <v>2010</v>
      </c>
      <c r="C19" s="9">
        <v>9907249.6400000006</v>
      </c>
      <c r="D19" s="1">
        <v>5552838.9100000001</v>
      </c>
      <c r="E19" s="1">
        <v>15555849.229999999</v>
      </c>
      <c r="F19" s="1">
        <v>12504017.230000002</v>
      </c>
      <c r="G19" s="1">
        <v>21507578.810000006</v>
      </c>
      <c r="H19" s="1">
        <v>13942212.820000002</v>
      </c>
      <c r="I19" s="1">
        <v>6874731.1399999997</v>
      </c>
      <c r="J19" s="1">
        <v>22775233.720000003</v>
      </c>
      <c r="K19" s="1">
        <v>23084623.870000001</v>
      </c>
      <c r="L19" s="1">
        <v>23404442.949999999</v>
      </c>
      <c r="M19" s="1">
        <v>21474511.969999999</v>
      </c>
      <c r="N19" s="1">
        <v>17050807.339999996</v>
      </c>
      <c r="O19" s="10">
        <f t="shared" si="0"/>
        <v>193634097.63000003</v>
      </c>
      <c r="P19" s="8">
        <f>+O19/O18-1</f>
        <v>0.48391672883341275</v>
      </c>
    </row>
    <row r="20" spans="2:18" x14ac:dyDescent="0.25">
      <c r="B20" s="35">
        <v>2011</v>
      </c>
      <c r="C20" s="9">
        <v>11999961.659999998</v>
      </c>
      <c r="D20" s="1">
        <v>16173798.680000002</v>
      </c>
      <c r="E20" s="1">
        <v>13968838.760000002</v>
      </c>
      <c r="F20" s="1">
        <v>14757083.18</v>
      </c>
      <c r="G20" s="1">
        <v>13984490.790000005</v>
      </c>
      <c r="H20" s="1">
        <v>22617267.370000008</v>
      </c>
      <c r="I20" s="1">
        <v>15602542.120000001</v>
      </c>
      <c r="J20" s="1">
        <v>18140051.180000003</v>
      </c>
      <c r="K20" s="1">
        <v>26670549.080000009</v>
      </c>
      <c r="L20" s="1">
        <v>31541877.419999994</v>
      </c>
      <c r="M20" s="1">
        <v>27136645.950000007</v>
      </c>
      <c r="N20" s="1">
        <v>22797156.600000009</v>
      </c>
      <c r="O20" s="10">
        <f t="shared" si="0"/>
        <v>235390262.79000002</v>
      </c>
      <c r="P20" s="8">
        <f>+O20/O19-1</f>
        <v>0.21564469104913808</v>
      </c>
    </row>
    <row r="21" spans="2:18" x14ac:dyDescent="0.25">
      <c r="B21" s="35">
        <v>2012</v>
      </c>
      <c r="C21" s="9">
        <v>19470400.860000003</v>
      </c>
      <c r="D21" s="1">
        <v>17862949.140000001</v>
      </c>
      <c r="E21" s="1">
        <v>25356470.759999994</v>
      </c>
      <c r="F21" s="1">
        <v>20870109.380000003</v>
      </c>
      <c r="G21" s="1">
        <v>23331918.709999997</v>
      </c>
      <c r="H21" s="1">
        <v>29110575.100000001</v>
      </c>
      <c r="I21" s="1">
        <v>22055709.550000008</v>
      </c>
      <c r="J21" s="1">
        <v>22519476.219999999</v>
      </c>
      <c r="K21" s="1">
        <v>20474258.350000005</v>
      </c>
      <c r="L21" s="1">
        <v>29851597.379999999</v>
      </c>
      <c r="M21" s="1">
        <v>19363264.180000003</v>
      </c>
      <c r="N21" s="1">
        <v>13831956.350000003</v>
      </c>
      <c r="O21" s="10">
        <f t="shared" si="0"/>
        <v>264098685.97999999</v>
      </c>
      <c r="P21" s="8">
        <f>+O21/O20-1</f>
        <v>0.12196096325195827</v>
      </c>
    </row>
    <row r="22" spans="2:18" x14ac:dyDescent="0.25">
      <c r="B22" s="35">
        <v>2013</v>
      </c>
      <c r="C22" s="9">
        <v>22577938.160000004</v>
      </c>
      <c r="D22" s="1">
        <v>19058654.180000003</v>
      </c>
      <c r="E22" s="1">
        <v>14714425.750000002</v>
      </c>
      <c r="F22" s="1">
        <v>17466354.810000006</v>
      </c>
      <c r="G22" s="1">
        <v>15294703.280000009</v>
      </c>
      <c r="H22" s="1">
        <v>18554533.660000004</v>
      </c>
      <c r="I22" s="1">
        <v>19064933.819999997</v>
      </c>
      <c r="J22" s="1">
        <v>20030921.989999998</v>
      </c>
      <c r="K22" s="1">
        <v>32717136.169999987</v>
      </c>
      <c r="L22" s="1">
        <v>32979616.759999994</v>
      </c>
      <c r="M22" s="1">
        <v>20309401</v>
      </c>
      <c r="N22" s="1">
        <v>22095997.249999993</v>
      </c>
      <c r="O22" s="10">
        <f t="shared" si="0"/>
        <v>254864616.82999998</v>
      </c>
      <c r="P22" s="8">
        <f t="shared" ref="P22:P28" si="1">O22/O21-1</f>
        <v>-3.4964464574046783E-2</v>
      </c>
      <c r="R22" s="1"/>
    </row>
    <row r="23" spans="2:18" x14ac:dyDescent="0.25">
      <c r="B23" s="35">
        <v>2014</v>
      </c>
      <c r="C23" s="9">
        <v>23098602.72000001</v>
      </c>
      <c r="D23" s="1">
        <v>17524606.940000009</v>
      </c>
      <c r="E23" s="1">
        <v>14877885.670000004</v>
      </c>
      <c r="F23" s="1">
        <v>20991128.969999995</v>
      </c>
      <c r="G23" s="1">
        <v>18593999.829999998</v>
      </c>
      <c r="H23" s="1">
        <v>14635350.690000001</v>
      </c>
      <c r="I23" s="1">
        <v>11511050.419999998</v>
      </c>
      <c r="J23" s="1">
        <v>13318328.839999998</v>
      </c>
      <c r="K23" s="1">
        <v>23261437.859999999</v>
      </c>
      <c r="L23" s="1">
        <v>33942452.93</v>
      </c>
      <c r="M23" s="1">
        <v>32523426.959999997</v>
      </c>
      <c r="N23" s="1">
        <v>21702462.699999996</v>
      </c>
      <c r="O23" s="10">
        <f t="shared" si="0"/>
        <v>245980734.53</v>
      </c>
      <c r="P23" s="8">
        <f t="shared" si="1"/>
        <v>-3.4857260338832075E-2</v>
      </c>
    </row>
    <row r="24" spans="2:18" x14ac:dyDescent="0.25">
      <c r="B24" s="35">
        <v>2005</v>
      </c>
      <c r="C24" s="9">
        <v>15355884.000000002</v>
      </c>
      <c r="D24" s="1">
        <v>14794536.020000003</v>
      </c>
      <c r="E24" s="1">
        <v>10629766.649999999</v>
      </c>
      <c r="F24" s="1">
        <v>11285608.180000003</v>
      </c>
      <c r="G24" s="1">
        <v>8896819.9499999974</v>
      </c>
      <c r="H24" s="1">
        <v>8622599.1099999975</v>
      </c>
      <c r="I24" s="1">
        <v>9159942.1600000001</v>
      </c>
      <c r="J24" s="1">
        <v>10346450.180000002</v>
      </c>
      <c r="K24" s="1">
        <v>8168489.9099999992</v>
      </c>
      <c r="L24" s="1">
        <v>8781132.1100000031</v>
      </c>
      <c r="M24" s="1">
        <v>27180602.649999995</v>
      </c>
      <c r="N24" s="1">
        <v>10789460.169999998</v>
      </c>
      <c r="O24" s="10">
        <f t="shared" si="0"/>
        <v>144011291.08999997</v>
      </c>
      <c r="P24" s="8">
        <f t="shared" si="1"/>
        <v>-0.41454239753708744</v>
      </c>
    </row>
    <row r="25" spans="2:18" x14ac:dyDescent="0.25">
      <c r="B25" s="35">
        <v>2016</v>
      </c>
      <c r="C25" s="9">
        <v>7525675.4299999988</v>
      </c>
      <c r="D25" s="1">
        <v>8427651.5199999996</v>
      </c>
      <c r="E25" s="1">
        <v>8626610.2300000004</v>
      </c>
      <c r="F25" s="1">
        <v>9720348.6099999975</v>
      </c>
      <c r="G25" s="1">
        <v>9446954.6699999981</v>
      </c>
      <c r="H25" s="1">
        <v>11062203.749999996</v>
      </c>
      <c r="I25" s="1">
        <v>9079357.6100000013</v>
      </c>
      <c r="J25" s="1">
        <v>12376322.310000002</v>
      </c>
      <c r="K25" s="1">
        <v>13242974.000000002</v>
      </c>
      <c r="L25" s="1">
        <v>13484785.689999994</v>
      </c>
      <c r="M25" s="1">
        <v>14198240.869999997</v>
      </c>
      <c r="N25" s="1">
        <v>11471895.100000003</v>
      </c>
      <c r="O25" s="10">
        <f t="shared" si="0"/>
        <v>128663019.79000001</v>
      </c>
      <c r="P25" s="8">
        <f t="shared" si="1"/>
        <v>-0.10657686063246286</v>
      </c>
      <c r="R25" s="1"/>
    </row>
    <row r="26" spans="2:18" x14ac:dyDescent="0.25">
      <c r="B26" s="35" t="s">
        <v>23</v>
      </c>
      <c r="C26" s="9">
        <v>8963938.1100000013</v>
      </c>
      <c r="D26" s="1">
        <v>9668624.6600000001</v>
      </c>
      <c r="E26" s="1">
        <v>12566314.979999997</v>
      </c>
      <c r="F26" s="1">
        <v>9059337.6099999975</v>
      </c>
      <c r="G26" s="1">
        <v>14076230.16</v>
      </c>
      <c r="H26" s="1">
        <v>9172373.3599999994</v>
      </c>
      <c r="I26" s="1">
        <v>8074411.2099999981</v>
      </c>
      <c r="J26" s="1">
        <v>11532079.169999994</v>
      </c>
      <c r="K26" s="1">
        <v>9586974.9399999995</v>
      </c>
      <c r="L26" s="1">
        <v>15159240.049999999</v>
      </c>
      <c r="M26" s="1">
        <v>11220818.329999998</v>
      </c>
      <c r="N26" s="1">
        <v>8805757.959999999</v>
      </c>
      <c r="O26" s="10">
        <f t="shared" si="0"/>
        <v>127886100.53999998</v>
      </c>
      <c r="P26" s="8">
        <f t="shared" si="1"/>
        <v>-6.0384036630579674E-3</v>
      </c>
      <c r="R26" s="1"/>
    </row>
    <row r="27" spans="2:18" x14ac:dyDescent="0.25">
      <c r="B27" s="35" t="s">
        <v>24</v>
      </c>
      <c r="C27" s="9">
        <v>11426386.649999997</v>
      </c>
      <c r="D27" s="1">
        <v>9967369.709999999</v>
      </c>
      <c r="E27" s="1">
        <v>8521956.7599999961</v>
      </c>
      <c r="F27" s="1">
        <v>9594385.3299999982</v>
      </c>
      <c r="G27" s="1">
        <v>11625000.349999996</v>
      </c>
      <c r="H27" s="1">
        <v>9768141.769999994</v>
      </c>
      <c r="I27" s="1">
        <v>7415791.0200000005</v>
      </c>
      <c r="J27" s="1">
        <v>11033380.760000004</v>
      </c>
      <c r="K27" s="1">
        <v>8369700.5799999991</v>
      </c>
      <c r="L27" s="1">
        <v>13579501.300000004</v>
      </c>
      <c r="M27" s="1">
        <v>11396960.019999992</v>
      </c>
      <c r="N27" s="1">
        <v>8341967.6199999964</v>
      </c>
      <c r="O27" s="10">
        <f t="shared" si="0"/>
        <v>121040541.86999997</v>
      </c>
      <c r="P27" s="8">
        <f t="shared" si="1"/>
        <v>-5.3528558937168125E-2</v>
      </c>
      <c r="R27" s="1"/>
    </row>
    <row r="28" spans="2:18" x14ac:dyDescent="0.25">
      <c r="B28" s="35" t="s">
        <v>60</v>
      </c>
      <c r="C28" s="9">
        <v>8223713.8199999956</v>
      </c>
      <c r="D28" s="1">
        <v>7275208.0899999971</v>
      </c>
      <c r="E28" s="1">
        <v>7941255.4399999985</v>
      </c>
      <c r="F28" s="1">
        <v>8429735.0099999961</v>
      </c>
      <c r="G28" s="1">
        <v>8997218.0199999977</v>
      </c>
      <c r="H28" s="1">
        <v>7025336.7399999984</v>
      </c>
      <c r="I28" s="1">
        <v>9416875.139999995</v>
      </c>
      <c r="J28" s="1">
        <v>7689586.0099999979</v>
      </c>
      <c r="K28" s="1">
        <v>11306143.709999992</v>
      </c>
      <c r="L28" s="1">
        <v>10953409.800000001</v>
      </c>
      <c r="M28" s="1">
        <v>9626324.2399999965</v>
      </c>
      <c r="N28" s="1">
        <v>9672399.1399999969</v>
      </c>
      <c r="O28" s="10">
        <f t="shared" si="0"/>
        <v>106557205.15999995</v>
      </c>
      <c r="P28" s="8">
        <f t="shared" si="1"/>
        <v>-0.11965690574613774</v>
      </c>
      <c r="R28" s="1"/>
    </row>
    <row r="29" spans="2:18" x14ac:dyDescent="0.25">
      <c r="B29" s="35" t="s">
        <v>64</v>
      </c>
      <c r="C29" s="9">
        <v>10049521.649999997</v>
      </c>
      <c r="D29" s="1">
        <v>8788842.8099999987</v>
      </c>
      <c r="E29" s="1">
        <v>8444013.9499999993</v>
      </c>
      <c r="F29" s="1">
        <v>9300110.0099999961</v>
      </c>
      <c r="G29" s="1">
        <v>5919496.7199999988</v>
      </c>
      <c r="H29" s="1">
        <v>6942977.3599999985</v>
      </c>
      <c r="I29" s="1">
        <v>7189892.1600000001</v>
      </c>
      <c r="J29" s="1">
        <v>9085764.6600000001</v>
      </c>
      <c r="K29" s="1">
        <v>12302997.490000002</v>
      </c>
      <c r="L29" s="1">
        <v>11833472.780000005</v>
      </c>
      <c r="M29" s="1">
        <v>11072340.780000005</v>
      </c>
      <c r="N29" s="1">
        <v>9705925.570000004</v>
      </c>
      <c r="O29" s="10">
        <f t="shared" si="0"/>
        <v>110635355.93999998</v>
      </c>
      <c r="P29" s="8">
        <f>O29/O28-1</f>
        <v>3.8271938287763207E-2</v>
      </c>
      <c r="R29" s="1"/>
    </row>
    <row r="30" spans="2:18" x14ac:dyDescent="0.25">
      <c r="B30" s="35" t="s">
        <v>68</v>
      </c>
      <c r="C30" s="9">
        <v>8301895.1100000059</v>
      </c>
      <c r="D30" s="1">
        <v>6816876.700000002</v>
      </c>
      <c r="E30" s="1">
        <v>9859531.9399999958</v>
      </c>
      <c r="F30" s="1">
        <v>7775654.120000001</v>
      </c>
      <c r="G30" s="1">
        <v>8941734.9900000021</v>
      </c>
      <c r="H30" s="1">
        <v>7764532.8900000053</v>
      </c>
      <c r="I30" s="1">
        <v>8895792.3500000015</v>
      </c>
      <c r="J30" s="1">
        <v>8658594.7700000014</v>
      </c>
      <c r="K30" s="1">
        <v>10051943.489999998</v>
      </c>
      <c r="L30" s="1">
        <v>9523540.5</v>
      </c>
      <c r="M30" s="1">
        <v>9926542.9200000018</v>
      </c>
      <c r="N30" s="1">
        <v>10549269.540000003</v>
      </c>
      <c r="O30" s="10">
        <f t="shared" si="0"/>
        <v>107065909.32000002</v>
      </c>
      <c r="P30" s="8">
        <f>O30/O29-1</f>
        <v>-3.226316388348538E-2</v>
      </c>
    </row>
    <row r="31" spans="2:18" x14ac:dyDescent="0.25">
      <c r="B31" s="91">
        <v>2022</v>
      </c>
      <c r="C31" s="9">
        <v>7152528.9400000023</v>
      </c>
      <c r="D31" s="1">
        <v>7762594.5800000029</v>
      </c>
      <c r="E31" s="1">
        <v>10263192.709999993</v>
      </c>
      <c r="F31" s="1">
        <v>8447060.6199999992</v>
      </c>
      <c r="G31" s="1">
        <v>9967213.8499999996</v>
      </c>
      <c r="H31" s="1">
        <v>8282002.8699999992</v>
      </c>
      <c r="I31" s="1">
        <v>8857271.9000000022</v>
      </c>
      <c r="J31" s="1">
        <v>9701662.0200000051</v>
      </c>
      <c r="K31" s="1">
        <v>11932538.430000009</v>
      </c>
      <c r="L31" s="1">
        <v>8879468.8800000064</v>
      </c>
      <c r="M31" s="1">
        <v>10552106.630000005</v>
      </c>
      <c r="N31" s="1">
        <v>9758356.660000002</v>
      </c>
      <c r="O31" s="10">
        <v>111555998.09000003</v>
      </c>
      <c r="P31" s="8">
        <v>4.1937613928818118E-2</v>
      </c>
      <c r="Q31" s="1"/>
    </row>
    <row r="32" spans="2:18" x14ac:dyDescent="0.25">
      <c r="B32" s="91">
        <v>2023</v>
      </c>
      <c r="C32" s="9">
        <v>10516741.809999997</v>
      </c>
      <c r="D32" s="1">
        <v>9740138.9300000016</v>
      </c>
      <c r="E32" s="1">
        <v>12065518.470000006</v>
      </c>
      <c r="F32" s="1">
        <v>9144336.1499999966</v>
      </c>
      <c r="G32" s="1">
        <v>9492950.7100000009</v>
      </c>
      <c r="H32" s="1">
        <v>8385716.96</v>
      </c>
      <c r="I32" s="1">
        <v>6955318.9700000007</v>
      </c>
      <c r="J32" s="1">
        <v>9104497.3199999984</v>
      </c>
      <c r="K32" s="1">
        <v>8131093.8200000012</v>
      </c>
      <c r="L32" s="1">
        <v>12558453.910000004</v>
      </c>
      <c r="M32" s="1">
        <v>10403064.129999999</v>
      </c>
      <c r="N32" s="1">
        <v>9697653.7299999986</v>
      </c>
      <c r="O32" s="10">
        <v>116195484.91000001</v>
      </c>
      <c r="P32" s="8">
        <v>4.1588860298277908E-2</v>
      </c>
      <c r="Q32" s="1"/>
    </row>
    <row r="33" spans="2:18" ht="15.75" thickBot="1" x14ac:dyDescent="0.3">
      <c r="B33" s="92">
        <v>2024</v>
      </c>
      <c r="C33" s="55">
        <v>12450784.049999999</v>
      </c>
      <c r="D33" s="94">
        <v>10123268.699999999</v>
      </c>
      <c r="E33" s="17">
        <v>7659097.5199999996</v>
      </c>
      <c r="F33" s="17">
        <v>12825778.850000003</v>
      </c>
      <c r="G33" s="95">
        <v>9910553.1900000032</v>
      </c>
      <c r="H33" s="17">
        <v>5165947.4600000009</v>
      </c>
      <c r="I33" s="17">
        <v>7022021.3000000007</v>
      </c>
      <c r="J33" s="17">
        <v>7655664.9999999991</v>
      </c>
      <c r="K33" s="17">
        <v>8392927.3000000007</v>
      </c>
      <c r="L33" s="17">
        <v>8910719.2799999993</v>
      </c>
      <c r="M33" s="17">
        <v>8378134.0199999977</v>
      </c>
      <c r="N33" s="17">
        <v>6813402.6399999997</v>
      </c>
      <c r="O33" s="15">
        <f>+SUM(C33:N33)</f>
        <v>105308299.31</v>
      </c>
      <c r="P33" s="84">
        <f>+O33/O32-1</f>
        <v>-9.369714846005206E-2</v>
      </c>
      <c r="Q33" s="1"/>
      <c r="R33" s="97"/>
    </row>
    <row r="34" spans="2:18" ht="15.75" thickBot="1" x14ac:dyDescent="0.3">
      <c r="B34" s="36" t="s">
        <v>21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38"/>
      <c r="P34" s="39"/>
    </row>
    <row r="35" spans="2:18" ht="16.5" thickBot="1" x14ac:dyDescent="0.3">
      <c r="G35" s="109" t="s">
        <v>0</v>
      </c>
      <c r="H35" s="110"/>
      <c r="I35" s="110"/>
      <c r="J35" s="111"/>
      <c r="K35" s="1"/>
      <c r="L35" s="1"/>
      <c r="M35" s="1"/>
    </row>
    <row r="36" spans="2:18" ht="15.75" thickBot="1" x14ac:dyDescent="0.3"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2:18" ht="15.75" thickBot="1" x14ac:dyDescent="0.3">
      <c r="B37" s="33" t="s">
        <v>1</v>
      </c>
      <c r="C37" s="3" t="s">
        <v>2</v>
      </c>
      <c r="D37" s="3" t="s">
        <v>3</v>
      </c>
      <c r="E37" s="3" t="s">
        <v>4</v>
      </c>
      <c r="F37" s="3" t="s">
        <v>5</v>
      </c>
      <c r="G37" s="3" t="s">
        <v>6</v>
      </c>
      <c r="H37" s="3" t="s">
        <v>7</v>
      </c>
      <c r="I37" s="3" t="s">
        <v>8</v>
      </c>
      <c r="J37" s="3" t="s">
        <v>9</v>
      </c>
      <c r="K37" s="3" t="s">
        <v>10</v>
      </c>
      <c r="L37" s="3" t="s">
        <v>11</v>
      </c>
      <c r="M37" s="3" t="s">
        <v>12</v>
      </c>
      <c r="N37" s="3" t="s">
        <v>13</v>
      </c>
      <c r="O37" s="4" t="s">
        <v>37</v>
      </c>
      <c r="P37" s="5" t="s">
        <v>14</v>
      </c>
    </row>
    <row r="38" spans="2:18" x14ac:dyDescent="0.25">
      <c r="B38" s="34">
        <v>2007</v>
      </c>
      <c r="C38" s="6">
        <v>2798.7067000000002</v>
      </c>
      <c r="D38" s="2">
        <v>2272.7469999999998</v>
      </c>
      <c r="E38" s="2">
        <v>2370.9868999999999</v>
      </c>
      <c r="F38" s="2">
        <v>1722.12</v>
      </c>
      <c r="G38" s="2">
        <v>2213.241</v>
      </c>
      <c r="H38" s="2">
        <v>1852.45</v>
      </c>
      <c r="I38" s="2">
        <v>2140.9259999999999</v>
      </c>
      <c r="J38" s="2">
        <v>2682.3020000000006</v>
      </c>
      <c r="K38" s="2">
        <v>2647.9590000000003</v>
      </c>
      <c r="L38" s="2">
        <v>3321.1450799999998</v>
      </c>
      <c r="M38" s="2">
        <v>2591.2909800000002</v>
      </c>
      <c r="N38" s="2">
        <v>2725.3589999999999</v>
      </c>
      <c r="O38" s="7">
        <f t="shared" ref="O38:O52" si="2">SUM(C38:N38)</f>
        <v>29339.233660000002</v>
      </c>
      <c r="P38" s="8"/>
    </row>
    <row r="39" spans="2:18" x14ac:dyDescent="0.25">
      <c r="B39" s="35">
        <v>2008</v>
      </c>
      <c r="C39" s="9">
        <v>2074.3550000000005</v>
      </c>
      <c r="D39" s="1">
        <v>2063.9690000000001</v>
      </c>
      <c r="E39" s="1">
        <v>1272.5739999999998</v>
      </c>
      <c r="F39" s="1">
        <v>2567.4987999999998</v>
      </c>
      <c r="G39" s="1">
        <v>2452.0095999999999</v>
      </c>
      <c r="H39" s="1">
        <v>1620.2097800000001</v>
      </c>
      <c r="I39" s="1">
        <v>2108.4634000000001</v>
      </c>
      <c r="J39" s="1">
        <v>2112.6378</v>
      </c>
      <c r="K39" s="1">
        <v>2963.2282</v>
      </c>
      <c r="L39" s="1">
        <v>4126.1040000000003</v>
      </c>
      <c r="M39" s="1">
        <v>2885.6763000000001</v>
      </c>
      <c r="N39" s="1">
        <v>2219.4647999999997</v>
      </c>
      <c r="O39" s="10">
        <f t="shared" si="2"/>
        <v>28466.19068</v>
      </c>
      <c r="P39" s="8">
        <f>+O39/O38-1</f>
        <v>-2.9756843348988871E-2</v>
      </c>
    </row>
    <row r="40" spans="2:18" x14ac:dyDescent="0.25">
      <c r="B40" s="35">
        <v>2009</v>
      </c>
      <c r="C40" s="9">
        <v>2945.3576199999998</v>
      </c>
      <c r="D40" s="1">
        <v>2435.8759700000001</v>
      </c>
      <c r="E40" s="1">
        <v>2462.1531999999997</v>
      </c>
      <c r="F40" s="1">
        <v>2675.7296000000001</v>
      </c>
      <c r="G40" s="1">
        <v>2310.19</v>
      </c>
      <c r="H40" s="1">
        <v>2142.2678000000001</v>
      </c>
      <c r="I40" s="1">
        <v>2697.4902000000002</v>
      </c>
      <c r="J40" s="1">
        <v>3333.6356000000001</v>
      </c>
      <c r="K40" s="1">
        <v>3300.9483100000002</v>
      </c>
      <c r="L40" s="1">
        <v>3922.62628</v>
      </c>
      <c r="M40" s="1">
        <v>3786.0695599999999</v>
      </c>
      <c r="N40" s="1">
        <v>2930.4224000000004</v>
      </c>
      <c r="O40" s="10">
        <f t="shared" si="2"/>
        <v>34942.766540000004</v>
      </c>
      <c r="P40" s="8">
        <f>+O40/O39-1</f>
        <v>0.22751817876883562</v>
      </c>
    </row>
    <row r="41" spans="2:18" x14ac:dyDescent="0.25">
      <c r="B41" s="35">
        <v>2010</v>
      </c>
      <c r="C41" s="9">
        <v>2387.8472799999995</v>
      </c>
      <c r="D41" s="1">
        <v>1311.9096099999999</v>
      </c>
      <c r="E41" s="1">
        <v>3235.3989200000001</v>
      </c>
      <c r="F41" s="1">
        <v>2921.5135600000003</v>
      </c>
      <c r="G41" s="1">
        <v>4478.0100800000009</v>
      </c>
      <c r="H41" s="1">
        <v>2847.1359600000005</v>
      </c>
      <c r="I41" s="1">
        <v>1455.6619199999998</v>
      </c>
      <c r="J41" s="1">
        <v>4233.2974800000011</v>
      </c>
      <c r="K41" s="1">
        <v>4440.3047800000004</v>
      </c>
      <c r="L41" s="1">
        <v>4516.1834600000011</v>
      </c>
      <c r="M41" s="1">
        <v>4443.5966400000007</v>
      </c>
      <c r="N41" s="1">
        <v>3469.6648800000007</v>
      </c>
      <c r="O41" s="10">
        <f t="shared" si="2"/>
        <v>39740.524570000009</v>
      </c>
      <c r="P41" s="8">
        <f>+O41/O40-1</f>
        <v>0.13730332498166309</v>
      </c>
    </row>
    <row r="42" spans="2:18" x14ac:dyDescent="0.25">
      <c r="B42" s="35">
        <v>2011</v>
      </c>
      <c r="C42" s="9">
        <v>2395.1077300000002</v>
      </c>
      <c r="D42" s="1">
        <v>3116.4793200000004</v>
      </c>
      <c r="E42" s="1">
        <v>2818.7865600000005</v>
      </c>
      <c r="F42" s="1">
        <v>2717.5613600000001</v>
      </c>
      <c r="G42" s="1">
        <v>2639.6114000000007</v>
      </c>
      <c r="H42" s="1">
        <v>4082.3386</v>
      </c>
      <c r="I42" s="1">
        <v>2712.7558800000002</v>
      </c>
      <c r="J42" s="1">
        <v>3134.7722800000006</v>
      </c>
      <c r="K42" s="1">
        <v>4710.9342400000005</v>
      </c>
      <c r="L42" s="1">
        <v>5590.5222800000001</v>
      </c>
      <c r="M42" s="1">
        <v>4928.3887800000002</v>
      </c>
      <c r="N42" s="1">
        <v>4168.3064400000003</v>
      </c>
      <c r="O42" s="10">
        <f t="shared" si="2"/>
        <v>43015.564870000002</v>
      </c>
      <c r="P42" s="8">
        <f>+O42/O41-1</f>
        <v>8.2410595618365612E-2</v>
      </c>
    </row>
    <row r="43" spans="2:18" x14ac:dyDescent="0.25">
      <c r="B43" s="35">
        <v>2012</v>
      </c>
      <c r="C43" s="9">
        <v>3262.6791200000007</v>
      </c>
      <c r="D43" s="1">
        <v>3136.9796399999996</v>
      </c>
      <c r="E43" s="1">
        <v>4400.01692</v>
      </c>
      <c r="F43" s="1">
        <v>3668.6650400000008</v>
      </c>
      <c r="G43" s="1">
        <v>4082.3942000000006</v>
      </c>
      <c r="H43" s="1">
        <v>5038.3491199999999</v>
      </c>
      <c r="I43" s="1">
        <v>3803.4546000000005</v>
      </c>
      <c r="J43" s="1">
        <v>3926.9937600000012</v>
      </c>
      <c r="K43" s="1">
        <v>3566.5965600000009</v>
      </c>
      <c r="L43" s="1">
        <v>5241.8355999999994</v>
      </c>
      <c r="M43" s="1">
        <v>3870.8866400000006</v>
      </c>
      <c r="N43" s="1">
        <v>2984.8047200000005</v>
      </c>
      <c r="O43" s="10">
        <f t="shared" si="2"/>
        <v>46983.655920000005</v>
      </c>
      <c r="P43" s="8">
        <f>+O43/O42-1</f>
        <v>9.2247795931361454E-2</v>
      </c>
    </row>
    <row r="44" spans="2:18" x14ac:dyDescent="0.25">
      <c r="B44" s="35">
        <v>2013</v>
      </c>
      <c r="C44" s="9">
        <v>4172.1388800000004</v>
      </c>
      <c r="D44" s="1">
        <v>3280.3082000000004</v>
      </c>
      <c r="E44" s="1">
        <v>2571.0137600000003</v>
      </c>
      <c r="F44" s="1">
        <v>3313.0261200000014</v>
      </c>
      <c r="G44" s="1">
        <v>2774.9278800000006</v>
      </c>
      <c r="H44" s="1">
        <v>3113.7705600000013</v>
      </c>
      <c r="I44" s="1">
        <v>3325.8419600000011</v>
      </c>
      <c r="J44" s="1">
        <v>3488.5748000000017</v>
      </c>
      <c r="K44" s="1">
        <v>5729.341480000001</v>
      </c>
      <c r="L44" s="1">
        <v>5912.7872399999997</v>
      </c>
      <c r="M44" s="1">
        <v>3801.2751600000006</v>
      </c>
      <c r="N44" s="1">
        <v>4121.1242000000011</v>
      </c>
      <c r="O44" s="10">
        <f t="shared" si="2"/>
        <v>45604.130240000006</v>
      </c>
      <c r="P44" s="8">
        <f t="shared" ref="P44:P49" si="3">O44/O43-1</f>
        <v>-2.9361820679704942E-2</v>
      </c>
    </row>
    <row r="45" spans="2:18" x14ac:dyDescent="0.25">
      <c r="B45" s="35">
        <v>2014</v>
      </c>
      <c r="C45" s="9">
        <v>4367.3733600000023</v>
      </c>
      <c r="D45" s="1">
        <v>3386.8587200000002</v>
      </c>
      <c r="E45" s="1">
        <v>2777.0234000000009</v>
      </c>
      <c r="F45" s="1">
        <v>3908.2046400000022</v>
      </c>
      <c r="G45" s="1">
        <v>3483.393680000001</v>
      </c>
      <c r="H45" s="1">
        <v>2744.0885200000007</v>
      </c>
      <c r="I45" s="1">
        <v>2132.5153400000008</v>
      </c>
      <c r="J45" s="1">
        <v>2485.4920800000004</v>
      </c>
      <c r="K45" s="1">
        <v>4291.745030000001</v>
      </c>
      <c r="L45" s="1">
        <v>6229.3220399999991</v>
      </c>
      <c r="M45" s="1">
        <v>5906.2645799999982</v>
      </c>
      <c r="N45" s="1">
        <v>3889.960860000001</v>
      </c>
      <c r="O45" s="10">
        <f t="shared" si="2"/>
        <v>45602.242250000003</v>
      </c>
      <c r="P45" s="8">
        <f t="shared" si="3"/>
        <v>-4.1399539692288378E-5</v>
      </c>
    </row>
    <row r="46" spans="2:18" x14ac:dyDescent="0.25">
      <c r="B46" s="35" t="s">
        <v>22</v>
      </c>
      <c r="C46" s="9">
        <v>2807.6317400000007</v>
      </c>
      <c r="D46" s="1">
        <v>2620.1096400000001</v>
      </c>
      <c r="E46" s="1">
        <v>2183.6489999999999</v>
      </c>
      <c r="F46" s="1">
        <v>2377.4613399999998</v>
      </c>
      <c r="G46" s="1">
        <v>1907.6921699999998</v>
      </c>
      <c r="H46" s="1">
        <v>2128.6559600000001</v>
      </c>
      <c r="I46" s="1">
        <v>2300.6946600000006</v>
      </c>
      <c r="J46" s="1">
        <v>2628.7021900000009</v>
      </c>
      <c r="K46" s="1">
        <v>2128.1183999999994</v>
      </c>
      <c r="L46" s="1">
        <v>2033.5256599999996</v>
      </c>
      <c r="M46" s="1">
        <v>5834.1630399999985</v>
      </c>
      <c r="N46" s="1">
        <v>3075.4590000000012</v>
      </c>
      <c r="O46" s="10">
        <f t="shared" si="2"/>
        <v>32025.862800000003</v>
      </c>
      <c r="P46" s="8">
        <f t="shared" si="3"/>
        <v>-0.29771298033047922</v>
      </c>
    </row>
    <row r="47" spans="2:18" x14ac:dyDescent="0.25">
      <c r="B47" s="35">
        <v>2016</v>
      </c>
      <c r="C47" s="9">
        <v>2473.3105200000009</v>
      </c>
      <c r="D47" s="1">
        <v>2643.9655200000002</v>
      </c>
      <c r="E47" s="1">
        <v>2706.4011200000009</v>
      </c>
      <c r="F47" s="1">
        <v>3292.1414200000004</v>
      </c>
      <c r="G47" s="1">
        <v>3256.5054800000003</v>
      </c>
      <c r="H47" s="1">
        <v>3424.7333199999998</v>
      </c>
      <c r="I47" s="1">
        <v>2557.2880999999998</v>
      </c>
      <c r="J47" s="1">
        <v>3319.1798799999997</v>
      </c>
      <c r="K47" s="1">
        <v>3382.1971199999989</v>
      </c>
      <c r="L47" s="1">
        <v>3588.2575700000002</v>
      </c>
      <c r="M47" s="1">
        <v>3922.5006900000008</v>
      </c>
      <c r="N47" s="1">
        <v>3022.8999000000003</v>
      </c>
      <c r="O47" s="10">
        <f t="shared" si="2"/>
        <v>37589.380640000003</v>
      </c>
      <c r="P47" s="8">
        <f t="shared" si="3"/>
        <v>0.17371953020419495</v>
      </c>
    </row>
    <row r="48" spans="2:18" x14ac:dyDescent="0.25">
      <c r="B48" s="35" t="s">
        <v>23</v>
      </c>
      <c r="C48" s="9">
        <v>2487.1411400000011</v>
      </c>
      <c r="D48" s="1">
        <v>2466.27007</v>
      </c>
      <c r="E48" s="1">
        <v>3137.1951600000007</v>
      </c>
      <c r="F48" s="1">
        <v>2281.9929200000001</v>
      </c>
      <c r="G48" s="1">
        <v>3472.7473199999995</v>
      </c>
      <c r="H48" s="1">
        <v>2155.2941400000004</v>
      </c>
      <c r="I48" s="1">
        <v>1952.8375800000008</v>
      </c>
      <c r="J48" s="1">
        <v>2783.4033200000008</v>
      </c>
      <c r="K48" s="1">
        <v>2211.5052200000005</v>
      </c>
      <c r="L48" s="1">
        <v>3563.5685400000007</v>
      </c>
      <c r="M48" s="1">
        <v>2760.8656799999999</v>
      </c>
      <c r="N48" s="1">
        <v>2157.1079000000009</v>
      </c>
      <c r="O48" s="10">
        <f t="shared" si="2"/>
        <v>31429.92899</v>
      </c>
      <c r="P48" s="8">
        <f t="shared" si="3"/>
        <v>-0.16386148282117585</v>
      </c>
    </row>
    <row r="49" spans="2:18" x14ac:dyDescent="0.25">
      <c r="B49" s="35" t="s">
        <v>24</v>
      </c>
      <c r="C49" s="9">
        <v>2849.1740400000003</v>
      </c>
      <c r="D49" s="1">
        <v>2476.1147199999996</v>
      </c>
      <c r="E49" s="1">
        <v>2031.8007200000006</v>
      </c>
      <c r="F49" s="1">
        <v>2279.0163600000005</v>
      </c>
      <c r="G49" s="1">
        <v>2779.7821200000008</v>
      </c>
      <c r="H49" s="1">
        <v>2269.8739800000003</v>
      </c>
      <c r="I49" s="1">
        <v>1588.5076400000003</v>
      </c>
      <c r="J49" s="1">
        <v>2510.6262300000008</v>
      </c>
      <c r="K49" s="1">
        <v>1874.0925800000009</v>
      </c>
      <c r="L49" s="1">
        <v>3219.9143399999989</v>
      </c>
      <c r="M49" s="1">
        <v>2735.3542400000006</v>
      </c>
      <c r="N49" s="1">
        <v>1887.76234</v>
      </c>
      <c r="O49" s="10">
        <f t="shared" si="2"/>
        <v>28502.019310000003</v>
      </c>
      <c r="P49" s="8">
        <f t="shared" si="3"/>
        <v>-9.3156738627426239E-2</v>
      </c>
    </row>
    <row r="50" spans="2:18" x14ac:dyDescent="0.25">
      <c r="B50" s="35" t="s">
        <v>60</v>
      </c>
      <c r="C50" s="9">
        <v>2001.5230000000001</v>
      </c>
      <c r="D50" s="1">
        <v>1743.4875600000007</v>
      </c>
      <c r="E50" s="1">
        <v>1966.9590200000007</v>
      </c>
      <c r="F50" s="1">
        <v>1970.7151800000011</v>
      </c>
      <c r="G50" s="1">
        <v>2212.3469800000012</v>
      </c>
      <c r="H50" s="1">
        <v>1623.4037200000002</v>
      </c>
      <c r="I50" s="1">
        <v>2112.0399800000005</v>
      </c>
      <c r="J50" s="1">
        <v>1815.1605200000001</v>
      </c>
      <c r="K50" s="1">
        <v>2661.1016800000007</v>
      </c>
      <c r="L50" s="1">
        <v>2736.7327300000011</v>
      </c>
      <c r="M50" s="1">
        <v>2403.15155</v>
      </c>
      <c r="N50" s="1">
        <v>2311.328140000001</v>
      </c>
      <c r="O50" s="10">
        <f t="shared" si="2"/>
        <v>25557.950060000003</v>
      </c>
      <c r="P50" s="8">
        <f>O50/O49-1</f>
        <v>-0.10329335679619955</v>
      </c>
    </row>
    <row r="51" spans="2:18" x14ac:dyDescent="0.25">
      <c r="B51" s="35" t="s">
        <v>64</v>
      </c>
      <c r="C51" s="9">
        <v>2661.1990400000009</v>
      </c>
      <c r="D51" s="1">
        <v>2145.8959300000001</v>
      </c>
      <c r="E51" s="1">
        <v>2021.9161300000007</v>
      </c>
      <c r="F51" s="1">
        <v>2253.1590799999999</v>
      </c>
      <c r="G51" s="1">
        <v>1440.7649299999998</v>
      </c>
      <c r="H51" s="1">
        <v>1682.80305</v>
      </c>
      <c r="I51" s="1">
        <v>1872.2956000000004</v>
      </c>
      <c r="J51" s="1">
        <v>2165.7592400000012</v>
      </c>
      <c r="K51" s="1">
        <v>3115.3241799999996</v>
      </c>
      <c r="L51" s="1">
        <v>2956.7518900000005</v>
      </c>
      <c r="M51" s="1">
        <v>2764.2654200000006</v>
      </c>
      <c r="N51" s="1">
        <v>2377.8395400000009</v>
      </c>
      <c r="O51" s="10">
        <f t="shared" si="2"/>
        <v>27457.974030000001</v>
      </c>
      <c r="P51" s="8">
        <f>O51/O50-1</f>
        <v>7.434179836565491E-2</v>
      </c>
    </row>
    <row r="52" spans="2:18" x14ac:dyDescent="0.25">
      <c r="B52" s="35" t="s">
        <v>68</v>
      </c>
      <c r="C52" s="9">
        <v>2218.5690700000005</v>
      </c>
      <c r="D52" s="1">
        <v>1726.7319300000004</v>
      </c>
      <c r="E52" s="1">
        <v>2490.2515500000004</v>
      </c>
      <c r="F52" s="1">
        <v>1829.3102600000004</v>
      </c>
      <c r="G52" s="1">
        <v>2142.4259800000013</v>
      </c>
      <c r="H52" s="1">
        <v>1813.673770000001</v>
      </c>
      <c r="I52" s="1">
        <v>2129.1715300000005</v>
      </c>
      <c r="J52" s="1">
        <v>1994.4473100000002</v>
      </c>
      <c r="K52" s="1">
        <v>2354.4361500000005</v>
      </c>
      <c r="L52" s="1">
        <v>2345.8071200000009</v>
      </c>
      <c r="M52" s="1">
        <v>2404.6419300000007</v>
      </c>
      <c r="N52" s="1">
        <v>2554.6411899999994</v>
      </c>
      <c r="O52" s="10">
        <f t="shared" si="2"/>
        <v>26004.107790000009</v>
      </c>
      <c r="P52" s="8">
        <f>O52/O51-1</f>
        <v>-5.2948780504036064E-2</v>
      </c>
    </row>
    <row r="53" spans="2:18" x14ac:dyDescent="0.25">
      <c r="B53" s="91">
        <v>2022</v>
      </c>
      <c r="C53" s="9">
        <v>1628.2264299999999</v>
      </c>
      <c r="D53" s="1">
        <v>1882.9771900000005</v>
      </c>
      <c r="E53" s="1">
        <v>2350.0294199999994</v>
      </c>
      <c r="F53" s="1">
        <v>1914.4507100000003</v>
      </c>
      <c r="G53" s="1">
        <v>2228.9006899999999</v>
      </c>
      <c r="H53" s="1">
        <v>1792.9739000000002</v>
      </c>
      <c r="I53" s="1">
        <v>1764.0061999999994</v>
      </c>
      <c r="J53" s="1">
        <v>1918.6311399999993</v>
      </c>
      <c r="K53" s="1">
        <v>2292.0897500000001</v>
      </c>
      <c r="L53" s="1">
        <v>1690.5774200000008</v>
      </c>
      <c r="M53" s="1">
        <v>2073.4176700000007</v>
      </c>
      <c r="N53" s="1">
        <v>1845.4651500000009</v>
      </c>
      <c r="O53" s="10">
        <v>23381.74567</v>
      </c>
      <c r="P53" s="8">
        <v>-0.10084414897743388</v>
      </c>
      <c r="Q53" s="1"/>
    </row>
    <row r="54" spans="2:18" x14ac:dyDescent="0.25">
      <c r="B54" s="91">
        <v>2023</v>
      </c>
      <c r="C54" s="1">
        <v>2087.2752300000006</v>
      </c>
      <c r="D54" s="1">
        <v>1915.0203400000012</v>
      </c>
      <c r="E54" s="1">
        <v>2375.7879599999997</v>
      </c>
      <c r="F54" s="1">
        <v>1790.14192</v>
      </c>
      <c r="G54" s="1">
        <v>1808.7429100000002</v>
      </c>
      <c r="H54" s="1">
        <v>1504.4629500000001</v>
      </c>
      <c r="I54" s="1">
        <v>1245.7012</v>
      </c>
      <c r="J54" s="1">
        <v>1717.1678200000003</v>
      </c>
      <c r="K54" s="1">
        <v>1547.2812900000006</v>
      </c>
      <c r="L54" s="1">
        <v>2459.16273</v>
      </c>
      <c r="M54" s="1">
        <v>2114.9394299999999</v>
      </c>
      <c r="N54" s="1">
        <v>1950.43067</v>
      </c>
      <c r="O54" s="10">
        <v>22516.114450000005</v>
      </c>
      <c r="P54" s="8">
        <v>-3.702166776669058E-2</v>
      </c>
      <c r="Q54" s="1"/>
    </row>
    <row r="55" spans="2:18" ht="15.75" thickBot="1" x14ac:dyDescent="0.3">
      <c r="B55" s="92">
        <v>2024</v>
      </c>
      <c r="C55" s="17">
        <v>2518.7999699999996</v>
      </c>
      <c r="D55" s="94">
        <v>2087.9666399999996</v>
      </c>
      <c r="E55" s="17">
        <v>1616.1880400000007</v>
      </c>
      <c r="F55" s="17">
        <v>2567.7950200000005</v>
      </c>
      <c r="G55" s="95">
        <v>2002.68632</v>
      </c>
      <c r="H55" s="17">
        <v>1083.0773399999996</v>
      </c>
      <c r="I55" s="17">
        <v>1369.9813899999997</v>
      </c>
      <c r="J55" s="17">
        <v>1541.81567</v>
      </c>
      <c r="K55" s="17">
        <v>1748.7662800000001</v>
      </c>
      <c r="L55" s="17">
        <v>1788.4474600000001</v>
      </c>
      <c r="M55" s="17">
        <v>1784.76728</v>
      </c>
      <c r="N55" s="17">
        <v>1386.6079200000001</v>
      </c>
      <c r="O55" s="15">
        <f>+SUM(C55:N55)</f>
        <v>21496.89933</v>
      </c>
      <c r="P55" s="84">
        <f>+O55/O54-1</f>
        <v>-4.5266030347434261E-2</v>
      </c>
      <c r="Q55" s="1"/>
      <c r="R55" s="97"/>
    </row>
    <row r="56" spans="2:18" ht="15.75" thickBot="1" x14ac:dyDescent="0.3">
      <c r="B56" s="36" t="s">
        <v>21</v>
      </c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</row>
    <row r="57" spans="2:18" ht="16.5" thickBot="1" x14ac:dyDescent="0.3">
      <c r="E57" s="14"/>
      <c r="G57" s="109" t="s">
        <v>16</v>
      </c>
      <c r="H57" s="110"/>
      <c r="I57" s="110"/>
      <c r="J57" s="111"/>
      <c r="K57" s="1"/>
      <c r="L57" s="1"/>
      <c r="M57" s="1"/>
      <c r="N57" s="1"/>
      <c r="O57" s="1"/>
    </row>
    <row r="58" spans="2:18" ht="15.75" thickBot="1" x14ac:dyDescent="0.3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2:18" ht="15.75" thickBot="1" x14ac:dyDescent="0.3">
      <c r="B59" s="33" t="s">
        <v>1</v>
      </c>
      <c r="C59" s="11" t="s">
        <v>2</v>
      </c>
      <c r="D59" s="11" t="s">
        <v>3</v>
      </c>
      <c r="E59" s="11" t="s">
        <v>4</v>
      </c>
      <c r="F59" s="11" t="s">
        <v>5</v>
      </c>
      <c r="G59" s="11" t="s">
        <v>6</v>
      </c>
      <c r="H59" s="11" t="s">
        <v>7</v>
      </c>
      <c r="I59" s="11" t="s">
        <v>8</v>
      </c>
      <c r="J59" s="11" t="s">
        <v>9</v>
      </c>
      <c r="K59" s="11" t="s">
        <v>10</v>
      </c>
      <c r="L59" s="11" t="s">
        <v>11</v>
      </c>
      <c r="M59" s="11" t="s">
        <v>12</v>
      </c>
      <c r="N59" s="11" t="s">
        <v>13</v>
      </c>
      <c r="O59" s="4" t="s">
        <v>62</v>
      </c>
      <c r="P59" s="5" t="s">
        <v>63</v>
      </c>
    </row>
    <row r="60" spans="2:18" x14ac:dyDescent="0.25">
      <c r="B60" s="37">
        <v>2007</v>
      </c>
      <c r="C60" s="6">
        <v>2917.0445584740983</v>
      </c>
      <c r="D60" s="2">
        <v>2892.5121889941988</v>
      </c>
      <c r="E60" s="2">
        <v>2959.7331727138603</v>
      </c>
      <c r="F60" s="2">
        <v>3050.586579332451</v>
      </c>
      <c r="G60" s="2">
        <v>3122.9345245276045</v>
      </c>
      <c r="H60" s="2">
        <v>3428.7404518340577</v>
      </c>
      <c r="I60" s="2">
        <v>3821.7829387844322</v>
      </c>
      <c r="J60" s="2">
        <v>4183.359330903083</v>
      </c>
      <c r="K60" s="2">
        <v>4389.5091464784755</v>
      </c>
      <c r="L60" s="2">
        <v>4716.8767375859416</v>
      </c>
      <c r="M60" s="2">
        <v>4933.6442756420965</v>
      </c>
      <c r="N60" s="12">
        <v>4928.3191021806679</v>
      </c>
      <c r="O60" s="7">
        <f t="shared" ref="O60:O69" si="4">AVERAGE(C60:N60)</f>
        <v>3778.7535839542475</v>
      </c>
      <c r="P60" s="7">
        <f t="shared" ref="P60:P77" si="5">O16/O38</f>
        <v>3857.6348002676496</v>
      </c>
    </row>
    <row r="61" spans="2:18" x14ac:dyDescent="0.25">
      <c r="B61" s="37">
        <v>2008</v>
      </c>
      <c r="C61" s="9">
        <v>5103.6000829173418</v>
      </c>
      <c r="D61" s="1">
        <v>5373.0441881636798</v>
      </c>
      <c r="E61" s="1">
        <v>5406.5333882351833</v>
      </c>
      <c r="F61" s="1">
        <v>5421.5360217500393</v>
      </c>
      <c r="G61" s="1">
        <v>5576.6110499730512</v>
      </c>
      <c r="H61" s="1">
        <v>5376.7300738056265</v>
      </c>
      <c r="I61" s="1">
        <v>5640.0935486952258</v>
      </c>
      <c r="J61" s="1">
        <v>5586.3539410304975</v>
      </c>
      <c r="K61" s="1">
        <v>5358.592125979364</v>
      </c>
      <c r="L61" s="1">
        <v>5365.2462952945434</v>
      </c>
      <c r="M61" s="1">
        <v>4697.1640547486231</v>
      </c>
      <c r="N61" s="13">
        <v>4177.7505685154374</v>
      </c>
      <c r="O61" s="10">
        <f t="shared" si="4"/>
        <v>5256.9379449257176</v>
      </c>
      <c r="P61" s="10">
        <f t="shared" si="5"/>
        <v>5248.2907298504761</v>
      </c>
    </row>
    <row r="62" spans="2:18" x14ac:dyDescent="0.25">
      <c r="B62" s="37">
        <v>2009</v>
      </c>
      <c r="C62" s="9">
        <v>4643.4712264244499</v>
      </c>
      <c r="D62" s="1">
        <v>3867.9242851597232</v>
      </c>
      <c r="E62" s="1">
        <v>3627.9150785580687</v>
      </c>
      <c r="F62" s="1">
        <v>4062.0803910828645</v>
      </c>
      <c r="G62" s="1">
        <v>3309.2104805232461</v>
      </c>
      <c r="H62" s="1">
        <v>3106.4016926361865</v>
      </c>
      <c r="I62" s="1">
        <v>3293.907529302609</v>
      </c>
      <c r="J62" s="1">
        <v>3611.7538041650378</v>
      </c>
      <c r="K62" s="1">
        <v>3293.6731566087442</v>
      </c>
      <c r="L62" s="1">
        <v>3590.2541013924979</v>
      </c>
      <c r="M62" s="1">
        <v>4088.4443285294515</v>
      </c>
      <c r="N62" s="13">
        <v>4070.6531283681152</v>
      </c>
      <c r="O62" s="10">
        <f t="shared" si="4"/>
        <v>3713.8074335625838</v>
      </c>
      <c r="P62" s="10">
        <f t="shared" si="5"/>
        <v>3734.3499911670128</v>
      </c>
    </row>
    <row r="63" spans="2:18" x14ac:dyDescent="0.25">
      <c r="B63" s="35">
        <v>2010</v>
      </c>
      <c r="C63" s="9">
        <v>4149.0298491786289</v>
      </c>
      <c r="D63" s="1">
        <v>4232.6383370268941</v>
      </c>
      <c r="E63" s="1">
        <v>4808.0158319395105</v>
      </c>
      <c r="F63" s="1">
        <v>4279.9791865419238</v>
      </c>
      <c r="G63" s="1">
        <v>4802.9322010816022</v>
      </c>
      <c r="H63" s="1">
        <v>4896.925547594853</v>
      </c>
      <c r="I63" s="1">
        <v>4722.7526155249016</v>
      </c>
      <c r="J63" s="1">
        <v>5380.0220342653547</v>
      </c>
      <c r="K63" s="1">
        <v>5198.8827375043384</v>
      </c>
      <c r="L63" s="1">
        <v>5182.3499105592136</v>
      </c>
      <c r="M63" s="1">
        <v>4832.6870573023025</v>
      </c>
      <c r="N63" s="13">
        <v>4914.2519320194388</v>
      </c>
      <c r="O63" s="10">
        <f t="shared" si="4"/>
        <v>4783.3722700449134</v>
      </c>
      <c r="P63" s="10">
        <f t="shared" si="5"/>
        <v>4872.4595290363568</v>
      </c>
    </row>
    <row r="64" spans="2:18" x14ac:dyDescent="0.25">
      <c r="B64" s="35">
        <v>2011</v>
      </c>
      <c r="C64" s="9">
        <v>5010.1970402809393</v>
      </c>
      <c r="D64" s="1">
        <v>5189.7660851476467</v>
      </c>
      <c r="E64" s="1">
        <v>4955.6213152939117</v>
      </c>
      <c r="F64" s="1">
        <v>5430.2667815382847</v>
      </c>
      <c r="G64" s="1">
        <v>5297.9354423154864</v>
      </c>
      <c r="H64" s="1">
        <v>5540.2722767778259</v>
      </c>
      <c r="I64" s="1">
        <v>5751.5466964908028</v>
      </c>
      <c r="J64" s="1">
        <v>5786.7205524734318</v>
      </c>
      <c r="K64" s="1">
        <v>5661.414004369547</v>
      </c>
      <c r="L64" s="1">
        <v>5642.0269592414534</v>
      </c>
      <c r="M64" s="1">
        <v>5506.190189403037</v>
      </c>
      <c r="N64" s="1">
        <v>5469.1652180927485</v>
      </c>
      <c r="O64" s="10">
        <f t="shared" si="4"/>
        <v>5436.760213452093</v>
      </c>
      <c r="P64" s="10">
        <f t="shared" si="5"/>
        <v>5472.211361198847</v>
      </c>
    </row>
    <row r="65" spans="2:18" x14ac:dyDescent="0.25">
      <c r="B65" s="35">
        <v>2012</v>
      </c>
      <c r="C65" s="9">
        <v>5967.6113230528163</v>
      </c>
      <c r="D65" s="1">
        <v>5694.3146561193498</v>
      </c>
      <c r="E65" s="1">
        <v>5762.812103004364</v>
      </c>
      <c r="F65" s="1">
        <v>5688.7475832353448</v>
      </c>
      <c r="G65" s="1">
        <v>5715.2537376228856</v>
      </c>
      <c r="H65" s="1">
        <v>5777.8003085264581</v>
      </c>
      <c r="I65" s="1">
        <v>5798.8623158535938</v>
      </c>
      <c r="J65" s="1">
        <v>5734.5332323624552</v>
      </c>
      <c r="K65" s="1">
        <v>5740.5591032140737</v>
      </c>
      <c r="L65" s="1">
        <v>5694.8747839401904</v>
      </c>
      <c r="M65" s="1">
        <v>5002.281384298044</v>
      </c>
      <c r="N65" s="1">
        <v>4634.1243892163229</v>
      </c>
      <c r="O65" s="10">
        <f t="shared" si="4"/>
        <v>5600.981243370491</v>
      </c>
      <c r="P65" s="10">
        <f t="shared" si="5"/>
        <v>5621.0756870364885</v>
      </c>
    </row>
    <row r="66" spans="2:18" x14ac:dyDescent="0.25">
      <c r="B66" s="35">
        <v>2013</v>
      </c>
      <c r="C66" s="9">
        <v>5411.5979379861865</v>
      </c>
      <c r="D66" s="1">
        <v>5810.0193695214375</v>
      </c>
      <c r="E66" s="1">
        <v>5723.1999217304847</v>
      </c>
      <c r="F66" s="1">
        <v>5272.0244807487388</v>
      </c>
      <c r="G66" s="1">
        <v>5511.7480314479399</v>
      </c>
      <c r="H66" s="1">
        <v>5958.8634751559885</v>
      </c>
      <c r="I66" s="1">
        <v>5732.3631276815086</v>
      </c>
      <c r="J66" s="1">
        <v>5741.8639812452921</v>
      </c>
      <c r="K66" s="1">
        <v>5710.4531618876345</v>
      </c>
      <c r="L66" s="1">
        <v>5577.6768927000994</v>
      </c>
      <c r="M66" s="1">
        <v>5342.7863401501318</v>
      </c>
      <c r="N66" s="1">
        <v>5361.643128833628</v>
      </c>
      <c r="O66" s="10">
        <f t="shared" si="4"/>
        <v>5596.1866540907549</v>
      </c>
      <c r="P66" s="10">
        <f t="shared" si="5"/>
        <v>5588.630141365019</v>
      </c>
    </row>
    <row r="67" spans="2:18" x14ac:dyDescent="0.25">
      <c r="B67" s="35">
        <v>2014</v>
      </c>
      <c r="C67" s="9">
        <v>5288.9004021401115</v>
      </c>
      <c r="D67" s="1">
        <v>5174.2952360292156</v>
      </c>
      <c r="E67" s="1">
        <v>5357.4938079383883</v>
      </c>
      <c r="F67" s="1">
        <v>5371.041412509041</v>
      </c>
      <c r="G67" s="1">
        <v>5337.8979059294834</v>
      </c>
      <c r="H67" s="1">
        <v>5333.4105599479735</v>
      </c>
      <c r="I67" s="1">
        <v>5397.8746150543502</v>
      </c>
      <c r="J67" s="1">
        <v>5358.4273903620733</v>
      </c>
      <c r="K67" s="1">
        <v>5420.0418937748518</v>
      </c>
      <c r="L67" s="1">
        <v>5448.8197450777479</v>
      </c>
      <c r="M67" s="1">
        <v>5506.5983786320658</v>
      </c>
      <c r="N67" s="1">
        <v>5579.0953896641522</v>
      </c>
      <c r="O67" s="10">
        <f t="shared" si="4"/>
        <v>5381.1580614216209</v>
      </c>
      <c r="P67" s="10">
        <f t="shared" si="5"/>
        <v>5394.0491167405262</v>
      </c>
    </row>
    <row r="68" spans="2:18" x14ac:dyDescent="0.25">
      <c r="B68" s="35">
        <v>2015</v>
      </c>
      <c r="C68" s="9">
        <v>5469.3369437403489</v>
      </c>
      <c r="D68" s="1">
        <v>5646.533180954978</v>
      </c>
      <c r="E68" s="1">
        <v>4867.8916117013314</v>
      </c>
      <c r="F68" s="1">
        <v>4746.9155397496397</v>
      </c>
      <c r="G68" s="1">
        <v>4663.6559555622625</v>
      </c>
      <c r="H68" s="1">
        <v>4050.7246224984133</v>
      </c>
      <c r="I68" s="1">
        <v>3981.3810668817746</v>
      </c>
      <c r="J68" s="1">
        <v>3935.9537262758554</v>
      </c>
      <c r="K68" s="1">
        <v>3838.3625224987468</v>
      </c>
      <c r="L68" s="1">
        <v>4318.1811189931095</v>
      </c>
      <c r="M68" s="1">
        <v>4658.869226596039</v>
      </c>
      <c r="N68" s="1">
        <v>3508.2438653872455</v>
      </c>
      <c r="O68" s="10">
        <f t="shared" si="4"/>
        <v>4473.837448403312</v>
      </c>
      <c r="P68" s="10">
        <f t="shared" si="5"/>
        <v>4496.7185424275267</v>
      </c>
    </row>
    <row r="69" spans="2:18" x14ac:dyDescent="0.25">
      <c r="B69" s="35">
        <v>2016</v>
      </c>
      <c r="C69" s="9">
        <v>3042.7539806041004</v>
      </c>
      <c r="D69" s="1">
        <v>3187.5043211607399</v>
      </c>
      <c r="E69" s="1">
        <v>3187.4839861136334</v>
      </c>
      <c r="F69" s="1">
        <v>2952.5914503393365</v>
      </c>
      <c r="G69" s="1">
        <v>2900.9484946421771</v>
      </c>
      <c r="H69" s="1">
        <v>3230.0920148725622</v>
      </c>
      <c r="I69" s="1">
        <v>3550.3851169526033</v>
      </c>
      <c r="J69" s="1">
        <v>3728.7290106133096</v>
      </c>
      <c r="K69" s="1">
        <v>3915.4944345763033</v>
      </c>
      <c r="L69" s="1">
        <v>3758.0316983766561</v>
      </c>
      <c r="M69" s="1">
        <v>3619.6910990991023</v>
      </c>
      <c r="N69" s="1">
        <v>3794.9966851366812</v>
      </c>
      <c r="O69" s="10">
        <f t="shared" si="4"/>
        <v>3405.7251910406007</v>
      </c>
      <c r="P69" s="10">
        <f t="shared" si="5"/>
        <v>3422.8555405641819</v>
      </c>
    </row>
    <row r="70" spans="2:18" x14ac:dyDescent="0.25">
      <c r="B70" s="35" t="s">
        <v>23</v>
      </c>
      <c r="C70" s="9">
        <v>3604.113158612302</v>
      </c>
      <c r="D70" s="1">
        <v>3920.3430222870925</v>
      </c>
      <c r="E70" s="1">
        <v>4005.5891773083044</v>
      </c>
      <c r="F70" s="1">
        <v>3969.9236271074838</v>
      </c>
      <c r="G70" s="1">
        <v>4053.3413067323308</v>
      </c>
      <c r="H70" s="1">
        <v>4255.7408707101094</v>
      </c>
      <c r="I70" s="1">
        <v>4134.7069990326572</v>
      </c>
      <c r="J70" s="1">
        <v>4143.1577979148205</v>
      </c>
      <c r="K70" s="1">
        <v>4335.0451327444753</v>
      </c>
      <c r="L70" s="1">
        <v>4253.9493431491574</v>
      </c>
      <c r="M70" s="1">
        <v>4064.2391302426563</v>
      </c>
      <c r="N70" s="1">
        <v>4082.2056050140086</v>
      </c>
      <c r="O70" s="10">
        <f t="shared" ref="O70:O77" si="6">AVERAGE(C70:N70)</f>
        <v>4068.5295975712834</v>
      </c>
      <c r="P70" s="10">
        <f t="shared" si="5"/>
        <v>4068.9274411243259</v>
      </c>
    </row>
    <row r="71" spans="2:18" x14ac:dyDescent="0.25">
      <c r="B71" s="35" t="s">
        <v>24</v>
      </c>
      <c r="C71" s="9">
        <v>4010.420735828407</v>
      </c>
      <c r="D71" s="1">
        <v>4025.4070740308839</v>
      </c>
      <c r="E71" s="1">
        <v>4194.2876956948794</v>
      </c>
      <c r="F71" s="1">
        <v>4209.8799720770758</v>
      </c>
      <c r="G71" s="1">
        <v>4181.9825612807363</v>
      </c>
      <c r="H71" s="1">
        <v>4303.3850584075126</v>
      </c>
      <c r="I71" s="1">
        <v>4668.40122972276</v>
      </c>
      <c r="J71" s="1">
        <v>4394.6727824953878</v>
      </c>
      <c r="K71" s="1">
        <v>4466.0016635891052</v>
      </c>
      <c r="L71" s="1">
        <v>4217.3486205226209</v>
      </c>
      <c r="M71" s="1">
        <v>4166.5389635237871</v>
      </c>
      <c r="N71" s="1">
        <v>4418.971309704164</v>
      </c>
      <c r="O71" s="10">
        <f t="shared" si="6"/>
        <v>4271.4414722397769</v>
      </c>
      <c r="P71" s="10">
        <f t="shared" si="5"/>
        <v>4246.7356629546803</v>
      </c>
    </row>
    <row r="72" spans="2:18" x14ac:dyDescent="0.25">
      <c r="B72" s="35" t="s">
        <v>60</v>
      </c>
      <c r="C72" s="9">
        <v>4108.7281135415342</v>
      </c>
      <c r="D72" s="1">
        <v>4172.7903639300957</v>
      </c>
      <c r="E72" s="1">
        <v>4037.3263292490956</v>
      </c>
      <c r="F72" s="1">
        <v>4277.5004199236919</v>
      </c>
      <c r="G72" s="1">
        <v>4066.8204858172812</v>
      </c>
      <c r="H72" s="1">
        <v>4327.5351986996793</v>
      </c>
      <c r="I72" s="1">
        <v>4458.6632967052037</v>
      </c>
      <c r="J72" s="1">
        <v>4236.3118441998713</v>
      </c>
      <c r="K72" s="1">
        <v>4248.6703138678995</v>
      </c>
      <c r="L72" s="1">
        <v>4002.3673776868973</v>
      </c>
      <c r="M72" s="1">
        <v>4005.7083540985986</v>
      </c>
      <c r="N72" s="1">
        <v>4184.7797258246492</v>
      </c>
      <c r="O72" s="10">
        <f t="shared" si="6"/>
        <v>4177.2668186287083</v>
      </c>
      <c r="P72" s="10">
        <f t="shared" si="5"/>
        <v>4169.2391177635764</v>
      </c>
    </row>
    <row r="73" spans="2:18" x14ac:dyDescent="0.25">
      <c r="B73" s="35" t="s">
        <v>64</v>
      </c>
      <c r="C73" s="9">
        <v>3776.3134207353382</v>
      </c>
      <c r="D73" s="1">
        <v>4095.6519312658361</v>
      </c>
      <c r="E73" s="1">
        <v>4176.2434280594989</v>
      </c>
      <c r="F73" s="1">
        <v>4127.5869478332597</v>
      </c>
      <c r="G73" s="1">
        <v>4108.5791281718657</v>
      </c>
      <c r="H73" s="1">
        <v>4125.8407274695601</v>
      </c>
      <c r="I73" s="1">
        <v>3840.1479766336038</v>
      </c>
      <c r="J73" s="1">
        <v>4195.1868389581459</v>
      </c>
      <c r="K73" s="1">
        <v>3949.1869157578362</v>
      </c>
      <c r="L73" s="1">
        <v>4002.1865953723996</v>
      </c>
      <c r="M73" s="1">
        <v>4005.5273635771227</v>
      </c>
      <c r="N73" s="1">
        <v>4081.8252900277726</v>
      </c>
      <c r="O73" s="10">
        <f t="shared" si="6"/>
        <v>4040.3563803218531</v>
      </c>
      <c r="P73" s="10">
        <f t="shared" si="5"/>
        <v>4029.2614385577804</v>
      </c>
    </row>
    <row r="74" spans="2:18" x14ac:dyDescent="0.25">
      <c r="B74" s="35" t="s">
        <v>68</v>
      </c>
      <c r="C74" s="9">
        <v>3742.0043496775179</v>
      </c>
      <c r="D74" s="1">
        <v>3947.8488707856354</v>
      </c>
      <c r="E74" s="1">
        <v>3959.2514017308799</v>
      </c>
      <c r="F74" s="1">
        <v>4250.5934012527759</v>
      </c>
      <c r="G74" s="1">
        <v>4173.6494392212317</v>
      </c>
      <c r="H74" s="1">
        <v>4281.1077815830149</v>
      </c>
      <c r="I74" s="1">
        <v>4178.0533999531735</v>
      </c>
      <c r="J74" s="1">
        <v>4341.3504716752832</v>
      </c>
      <c r="K74" s="1">
        <v>4269.3633845198983</v>
      </c>
      <c r="L74" s="1">
        <v>4059.8139628802892</v>
      </c>
      <c r="M74" s="1">
        <v>4128.0752847888671</v>
      </c>
      <c r="N74" s="1">
        <v>4129.4525357590446</v>
      </c>
      <c r="O74" s="10">
        <f t="shared" si="6"/>
        <v>4121.7136903189676</v>
      </c>
      <c r="P74" s="10">
        <f t="shared" si="5"/>
        <v>4117.2690939687873</v>
      </c>
    </row>
    <row r="75" spans="2:18" x14ac:dyDescent="0.25">
      <c r="B75" s="91">
        <v>2022</v>
      </c>
      <c r="C75" s="9">
        <v>4392.8343185044605</v>
      </c>
      <c r="D75" s="1">
        <v>4122.511213213369</v>
      </c>
      <c r="E75" s="1">
        <v>4367.2613724129433</v>
      </c>
      <c r="F75" s="1">
        <v>4412.2633065857308</v>
      </c>
      <c r="G75" s="1">
        <v>4471.8070637772571</v>
      </c>
      <c r="H75" s="1">
        <v>4619.1430170846324</v>
      </c>
      <c r="I75" s="1">
        <v>5021.1115471136109</v>
      </c>
      <c r="J75" s="1">
        <v>5056.5540284100698</v>
      </c>
      <c r="K75" s="1">
        <v>5205.9647446178788</v>
      </c>
      <c r="L75" s="1">
        <v>5252.3290415176625</v>
      </c>
      <c r="M75" s="1">
        <v>5089.2334828032999</v>
      </c>
      <c r="N75" s="1">
        <v>5287.7490859147356</v>
      </c>
      <c r="O75" s="10">
        <f t="shared" si="6"/>
        <v>4774.8968518296379</v>
      </c>
      <c r="P75" s="10">
        <f t="shared" si="5"/>
        <v>4771.0722571553842</v>
      </c>
    </row>
    <row r="76" spans="2:18" x14ac:dyDescent="0.25">
      <c r="B76" s="91">
        <v>2023</v>
      </c>
      <c r="C76" s="1">
        <v>5038.5026655061647</v>
      </c>
      <c r="D76" s="1">
        <v>5086.180405791406</v>
      </c>
      <c r="E76" s="1">
        <v>5078.5333847722704</v>
      </c>
      <c r="F76" s="1">
        <v>5108.1626813141138</v>
      </c>
      <c r="G76" s="1">
        <v>5248.3692721150737</v>
      </c>
      <c r="H76" s="1">
        <v>5573.8939666144652</v>
      </c>
      <c r="I76" s="1">
        <v>5583.4569076436637</v>
      </c>
      <c r="J76" s="1">
        <v>5302.0428253774271</v>
      </c>
      <c r="K76" s="1">
        <v>5255.0844326437882</v>
      </c>
      <c r="L76" s="1">
        <v>5106.8006833366426</v>
      </c>
      <c r="M76" s="1">
        <v>4918.84731185895</v>
      </c>
      <c r="N76" s="1">
        <v>4972.0576481705957</v>
      </c>
      <c r="O76" s="10">
        <f t="shared" si="6"/>
        <v>5189.3276820953797</v>
      </c>
      <c r="P76" s="10">
        <f t="shared" si="5"/>
        <v>5160.5478009106491</v>
      </c>
    </row>
    <row r="77" spans="2:18" ht="15.75" thickBot="1" x14ac:dyDescent="0.3">
      <c r="B77" s="92">
        <v>2024</v>
      </c>
      <c r="C77" s="17">
        <v>4943.1412570645698</v>
      </c>
      <c r="D77" s="17">
        <v>4848.3862270902955</v>
      </c>
      <c r="E77" s="17">
        <v>4738.9891092128091</v>
      </c>
      <c r="F77" s="17">
        <v>4994.860863154101</v>
      </c>
      <c r="G77" s="17">
        <v>4948.6297934066897</v>
      </c>
      <c r="H77" s="17">
        <v>4769.6939721774652</v>
      </c>
      <c r="I77" s="17">
        <f>+I33/I55</f>
        <v>5125.6326189949214</v>
      </c>
      <c r="J77" s="17">
        <v>4965.3568509911429</v>
      </c>
      <c r="K77" s="17">
        <v>4799.3419109156202</v>
      </c>
      <c r="L77" s="17">
        <v>4982.3768823491182</v>
      </c>
      <c r="M77" s="17">
        <v>4694.2445179743536</v>
      </c>
      <c r="N77" s="17">
        <v>4913.7196908553633</v>
      </c>
      <c r="O77" s="15">
        <f t="shared" si="6"/>
        <v>4893.697807848871</v>
      </c>
      <c r="P77" s="15">
        <f t="shared" si="5"/>
        <v>4898.7669195174112</v>
      </c>
      <c r="Q77" s="98"/>
      <c r="R77" s="97"/>
    </row>
    <row r="78" spans="2:18" x14ac:dyDescent="0.25">
      <c r="B78" s="36" t="s">
        <v>21</v>
      </c>
      <c r="H78" s="1"/>
      <c r="I78" s="1"/>
    </row>
    <row r="79" spans="2:18" x14ac:dyDescent="0.25">
      <c r="H79" s="1"/>
      <c r="I79" s="1"/>
      <c r="N79" s="16"/>
    </row>
    <row r="80" spans="2:18" x14ac:dyDescent="0.25">
      <c r="H80" s="98"/>
      <c r="I80" s="97"/>
      <c r="J80" s="97"/>
    </row>
    <row r="81" spans="8:8" x14ac:dyDescent="0.25">
      <c r="H81" s="1"/>
    </row>
    <row r="82" spans="8:8" x14ac:dyDescent="0.25">
      <c r="H82" s="45"/>
    </row>
  </sheetData>
  <mergeCells count="4">
    <mergeCell ref="G13:J13"/>
    <mergeCell ref="G57:J57"/>
    <mergeCell ref="G35:J35"/>
    <mergeCell ref="G11:J11"/>
  </mergeCells>
  <phoneticPr fontId="2" type="noConversion"/>
  <hyperlinks>
    <hyperlink ref="K11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14 O16:O25 O38:O47 O60:O69" formulaRange="1"/>
    <ignoredError sqref="B26:B30 B46:B52 B70:B7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20"/>
  <sheetViews>
    <sheetView showGridLines="0" topLeftCell="A50" workbookViewId="0">
      <selection activeCell="K64" sqref="K64:K68"/>
    </sheetView>
  </sheetViews>
  <sheetFormatPr baseColWidth="10" defaultRowHeight="15" x14ac:dyDescent="0.25"/>
  <cols>
    <col min="1" max="1" width="5.28515625" customWidth="1"/>
    <col min="2" max="2" width="9.140625" customWidth="1"/>
    <col min="3" max="3" width="18" customWidth="1"/>
    <col min="4" max="4" width="19" customWidth="1"/>
    <col min="5" max="5" width="16" customWidth="1"/>
    <col min="6" max="6" width="19.42578125" customWidth="1"/>
    <col min="7" max="7" width="16.140625" customWidth="1"/>
    <col min="8" max="8" width="19.140625" customWidth="1"/>
    <col min="9" max="9" width="16.5703125" customWidth="1"/>
    <col min="10" max="10" width="18.5703125" customWidth="1"/>
    <col min="11" max="11" width="16.5703125" customWidth="1"/>
    <col min="12" max="12" width="18.5703125" customWidth="1"/>
    <col min="13" max="13" width="15.140625" bestFit="1" customWidth="1"/>
  </cols>
  <sheetData>
    <row r="1" spans="2:13" x14ac:dyDescent="0.25">
      <c r="H1" s="43"/>
      <c r="I1" s="43"/>
      <c r="J1" s="43"/>
      <c r="K1" s="43"/>
      <c r="L1" s="43"/>
      <c r="M1" s="43"/>
    </row>
    <row r="2" spans="2:13" x14ac:dyDescent="0.25">
      <c r="H2" s="44"/>
      <c r="I2" s="45"/>
      <c r="J2" s="45"/>
      <c r="K2" s="45"/>
      <c r="L2" s="45"/>
      <c r="M2" s="45"/>
    </row>
    <row r="3" spans="2:13" x14ac:dyDescent="0.25">
      <c r="H3" s="44"/>
      <c r="I3" s="45"/>
      <c r="J3" s="45"/>
      <c r="K3" s="45"/>
      <c r="L3" s="45"/>
      <c r="M3" s="45"/>
    </row>
    <row r="4" spans="2:13" x14ac:dyDescent="0.25">
      <c r="H4" s="44"/>
      <c r="I4" s="45"/>
      <c r="J4" s="45"/>
      <c r="K4" s="45"/>
      <c r="L4" s="45"/>
      <c r="M4" s="45"/>
    </row>
    <row r="5" spans="2:13" x14ac:dyDescent="0.25">
      <c r="H5" s="44"/>
      <c r="I5" s="45"/>
      <c r="J5" s="45"/>
      <c r="K5" s="45"/>
      <c r="L5" s="45"/>
      <c r="M5" s="45"/>
    </row>
    <row r="6" spans="2:13" x14ac:dyDescent="0.25">
      <c r="H6" s="44"/>
      <c r="I6" s="45"/>
      <c r="J6" s="45"/>
      <c r="K6" s="45"/>
      <c r="L6" s="45"/>
      <c r="M6" s="45"/>
    </row>
    <row r="7" spans="2:13" x14ac:dyDescent="0.25">
      <c r="I7" s="45"/>
      <c r="J7" s="45"/>
      <c r="K7" s="45"/>
    </row>
    <row r="8" spans="2:13" x14ac:dyDescent="0.25">
      <c r="I8" s="45"/>
      <c r="J8" s="45"/>
      <c r="K8" s="45"/>
    </row>
    <row r="9" spans="2:13" x14ac:dyDescent="0.25">
      <c r="I9" s="45"/>
      <c r="J9" s="45"/>
      <c r="K9" s="45"/>
    </row>
    <row r="10" spans="2:13" ht="15.75" thickBot="1" x14ac:dyDescent="0.3">
      <c r="B10" s="83" t="s">
        <v>67</v>
      </c>
      <c r="I10" s="45"/>
      <c r="J10" s="45"/>
      <c r="K10" s="45"/>
    </row>
    <row r="11" spans="2:13" ht="15.75" thickBot="1" x14ac:dyDescent="0.3">
      <c r="F11" s="118" t="s">
        <v>15</v>
      </c>
      <c r="G11" s="117"/>
      <c r="H11" s="116"/>
    </row>
    <row r="12" spans="2:13" ht="15.75" thickBot="1" x14ac:dyDescent="0.3"/>
    <row r="13" spans="2:13" s="46" customFormat="1" ht="15.75" thickBot="1" x14ac:dyDescent="0.3">
      <c r="C13" s="121" t="s">
        <v>25</v>
      </c>
      <c r="D13" s="122"/>
      <c r="E13" s="121" t="s">
        <v>26</v>
      </c>
      <c r="F13" s="122"/>
      <c r="G13" s="121" t="s">
        <v>27</v>
      </c>
      <c r="H13" s="122"/>
      <c r="I13" s="121" t="s">
        <v>28</v>
      </c>
      <c r="J13" s="122"/>
      <c r="K13" s="121" t="s">
        <v>29</v>
      </c>
      <c r="L13" s="122"/>
    </row>
    <row r="14" spans="2:13" ht="42" customHeight="1" thickBot="1" x14ac:dyDescent="0.3">
      <c r="B14" s="47" t="s">
        <v>30</v>
      </c>
      <c r="C14" s="48" t="s">
        <v>31</v>
      </c>
      <c r="D14" s="49" t="s">
        <v>32</v>
      </c>
      <c r="E14" s="48" t="s">
        <v>31</v>
      </c>
      <c r="F14" s="49" t="s">
        <v>32</v>
      </c>
      <c r="G14" s="48" t="s">
        <v>31</v>
      </c>
      <c r="H14" s="49" t="s">
        <v>32</v>
      </c>
      <c r="I14" s="48" t="s">
        <v>31</v>
      </c>
      <c r="J14" s="49" t="s">
        <v>32</v>
      </c>
      <c r="K14" s="48" t="s">
        <v>33</v>
      </c>
      <c r="L14" s="49" t="s">
        <v>32</v>
      </c>
    </row>
    <row r="15" spans="2:13" x14ac:dyDescent="0.25">
      <c r="B15" s="50">
        <v>2007</v>
      </c>
      <c r="C15" s="9">
        <v>7442.4405999999999</v>
      </c>
      <c r="E15" s="6">
        <v>5787.8109999999979</v>
      </c>
      <c r="F15" s="51"/>
      <c r="G15" s="9">
        <v>7471.1869999999999</v>
      </c>
      <c r="I15" s="9">
        <v>8637.7950599999986</v>
      </c>
      <c r="K15" s="6">
        <v>29339.233660000013</v>
      </c>
      <c r="L15" s="51"/>
    </row>
    <row r="16" spans="2:13" x14ac:dyDescent="0.25">
      <c r="B16" s="52">
        <v>2008</v>
      </c>
      <c r="C16" s="9">
        <v>5410.8980000000001</v>
      </c>
      <c r="D16" s="53">
        <f t="shared" ref="D16:D29" si="0">C16/C15-1</f>
        <v>-0.27296725754183371</v>
      </c>
      <c r="E16" s="9">
        <v>6639.718179999998</v>
      </c>
      <c r="F16" s="53">
        <f t="shared" ref="F16:F26" si="1">E16/E15-1</f>
        <v>0.14718987541231043</v>
      </c>
      <c r="G16" s="9">
        <v>7184.3294000000024</v>
      </c>
      <c r="H16" s="53">
        <f t="shared" ref="H16:H26" si="2">G16/G15-1</f>
        <v>-3.8395184058436449E-2</v>
      </c>
      <c r="I16" s="9">
        <v>9231.2450999999983</v>
      </c>
      <c r="J16" s="53">
        <f t="shared" ref="J16:J25" si="3">I16/I15-1</f>
        <v>6.8703880547960061E-2</v>
      </c>
      <c r="K16" s="9">
        <v>28466.190679999978</v>
      </c>
      <c r="L16" s="53">
        <f t="shared" ref="L16:L26" si="4">K16/K15-1</f>
        <v>-2.9756843348989981E-2</v>
      </c>
    </row>
    <row r="17" spans="2:13" x14ac:dyDescent="0.25">
      <c r="B17" s="52">
        <v>2009</v>
      </c>
      <c r="C17" s="9">
        <v>7843.3867899999996</v>
      </c>
      <c r="D17" s="53">
        <f t="shared" si="0"/>
        <v>0.44955362122886067</v>
      </c>
      <c r="E17" s="9">
        <v>7128.1874000000007</v>
      </c>
      <c r="F17" s="53">
        <f t="shared" si="1"/>
        <v>7.3567763986031487E-2</v>
      </c>
      <c r="G17" s="9">
        <v>9332.0741099999959</v>
      </c>
      <c r="H17" s="53">
        <f t="shared" si="2"/>
        <v>0.29894852955934792</v>
      </c>
      <c r="I17" s="9">
        <v>10639.118240000003</v>
      </c>
      <c r="J17" s="53">
        <f t="shared" si="3"/>
        <v>0.15251172780581945</v>
      </c>
      <c r="K17" s="9">
        <v>34942.766539999997</v>
      </c>
      <c r="L17" s="53">
        <f t="shared" si="4"/>
        <v>0.22751817876883629</v>
      </c>
    </row>
    <row r="18" spans="2:13" x14ac:dyDescent="0.25">
      <c r="B18" s="52">
        <v>2010</v>
      </c>
      <c r="C18" s="9">
        <v>6935.155810000002</v>
      </c>
      <c r="D18" s="53">
        <f t="shared" si="0"/>
        <v>-0.11579576582375806</v>
      </c>
      <c r="E18" s="9">
        <v>10246.659600000003</v>
      </c>
      <c r="F18" s="53">
        <f t="shared" si="1"/>
        <v>0.43748459811816987</v>
      </c>
      <c r="G18" s="9">
        <v>10129.264180000004</v>
      </c>
      <c r="H18" s="53">
        <f t="shared" si="2"/>
        <v>8.5424747018003178E-2</v>
      </c>
      <c r="I18" s="9">
        <v>12429.444979999998</v>
      </c>
      <c r="J18" s="53">
        <f t="shared" si="3"/>
        <v>0.16827773689636083</v>
      </c>
      <c r="K18" s="9">
        <v>39740.524570000016</v>
      </c>
      <c r="L18" s="53">
        <f t="shared" si="4"/>
        <v>0.13730332498166353</v>
      </c>
    </row>
    <row r="19" spans="2:13" x14ac:dyDescent="0.25">
      <c r="B19" s="52">
        <v>2011</v>
      </c>
      <c r="C19" s="9">
        <v>8330.3736100000006</v>
      </c>
      <c r="D19" s="53">
        <f t="shared" si="0"/>
        <v>0.20118045480509505</v>
      </c>
      <c r="E19" s="9">
        <v>9439.5113600000041</v>
      </c>
      <c r="F19" s="53">
        <f t="shared" si="1"/>
        <v>-7.8771840922674752E-2</v>
      </c>
      <c r="G19" s="9">
        <v>10558.462400000006</v>
      </c>
      <c r="H19" s="53">
        <f t="shared" si="2"/>
        <v>4.2372102491654129E-2</v>
      </c>
      <c r="I19" s="9">
        <v>14687.217500000004</v>
      </c>
      <c r="J19" s="53">
        <f t="shared" si="3"/>
        <v>0.18164709072954976</v>
      </c>
      <c r="K19" s="9">
        <v>43015.564869999987</v>
      </c>
      <c r="L19" s="53">
        <f t="shared" si="4"/>
        <v>8.2410595618364946E-2</v>
      </c>
    </row>
    <row r="20" spans="2:13" x14ac:dyDescent="0.25">
      <c r="B20" s="52">
        <v>2012</v>
      </c>
      <c r="C20" s="9">
        <v>10799.675680000002</v>
      </c>
      <c r="D20" s="53">
        <f t="shared" si="0"/>
        <v>0.29642152748536832</v>
      </c>
      <c r="E20" s="9">
        <v>12789.408360000007</v>
      </c>
      <c r="F20" s="53">
        <f t="shared" si="1"/>
        <v>0.35488033990776424</v>
      </c>
      <c r="G20" s="9">
        <v>11297.044920000004</v>
      </c>
      <c r="H20" s="53">
        <f t="shared" si="2"/>
        <v>6.995171190835503E-2</v>
      </c>
      <c r="I20" s="9">
        <v>12097.526960000005</v>
      </c>
      <c r="J20" s="53">
        <f t="shared" si="3"/>
        <v>-0.17632274731411846</v>
      </c>
      <c r="K20" s="9">
        <v>46983.655919999997</v>
      </c>
      <c r="L20" s="53">
        <f t="shared" si="4"/>
        <v>9.2247795931361676E-2</v>
      </c>
    </row>
    <row r="21" spans="2:13" x14ac:dyDescent="0.25">
      <c r="B21" s="52">
        <v>2013</v>
      </c>
      <c r="C21" s="9">
        <v>10023.460840000002</v>
      </c>
      <c r="D21" s="53">
        <f t="shared" si="0"/>
        <v>-7.1873902791125377E-2</v>
      </c>
      <c r="E21" s="9">
        <v>9201.7245600000006</v>
      </c>
      <c r="F21" s="53">
        <f t="shared" si="1"/>
        <v>-0.28051991921853092</v>
      </c>
      <c r="G21" s="9">
        <v>12543.758240000005</v>
      </c>
      <c r="H21" s="53">
        <f t="shared" si="2"/>
        <v>0.11035747213794389</v>
      </c>
      <c r="I21" s="9">
        <v>13835.186599999994</v>
      </c>
      <c r="J21" s="53">
        <f t="shared" si="3"/>
        <v>0.14363759186034408</v>
      </c>
      <c r="K21" s="9">
        <v>45604.130240000006</v>
      </c>
      <c r="L21" s="53">
        <f t="shared" si="4"/>
        <v>-2.9361820679704831E-2</v>
      </c>
    </row>
    <row r="22" spans="2:13" x14ac:dyDescent="0.25">
      <c r="B22" s="52">
        <v>2014</v>
      </c>
      <c r="C22" s="9">
        <v>10531.25548</v>
      </c>
      <c r="D22" s="53">
        <f t="shared" si="0"/>
        <v>5.0660609953557589E-2</v>
      </c>
      <c r="E22" s="9">
        <v>10135.686840000002</v>
      </c>
      <c r="F22" s="53">
        <f t="shared" si="1"/>
        <v>0.10149861299477991</v>
      </c>
      <c r="G22" s="9">
        <v>8909.7524499999945</v>
      </c>
      <c r="H22" s="53">
        <f t="shared" si="2"/>
        <v>-0.2897063001749951</v>
      </c>
      <c r="I22" s="9">
        <v>16025.547479999999</v>
      </c>
      <c r="J22" s="53">
        <f t="shared" si="3"/>
        <v>0.15831813067125577</v>
      </c>
      <c r="K22" s="9">
        <v>45602.242250000047</v>
      </c>
      <c r="L22" s="53">
        <f t="shared" si="4"/>
        <v>-4.1399539691289178E-5</v>
      </c>
    </row>
    <row r="23" spans="2:13" x14ac:dyDescent="0.25">
      <c r="B23" s="52">
        <v>2015</v>
      </c>
      <c r="C23" s="9">
        <v>7611.3903799999998</v>
      </c>
      <c r="D23" s="53">
        <f t="shared" si="0"/>
        <v>-0.27725707590563553</v>
      </c>
      <c r="E23" s="9">
        <v>6413.8094700000001</v>
      </c>
      <c r="F23" s="53">
        <f t="shared" si="1"/>
        <v>-0.3672052450665495</v>
      </c>
      <c r="G23" s="9">
        <v>7057.5152500000004</v>
      </c>
      <c r="H23" s="53">
        <f t="shared" si="2"/>
        <v>-0.20788873881675529</v>
      </c>
      <c r="I23" s="9">
        <v>10943.1477</v>
      </c>
      <c r="J23" s="53">
        <f t="shared" si="3"/>
        <v>-0.31714359751783028</v>
      </c>
      <c r="K23" s="9">
        <v>32025.86280000001</v>
      </c>
      <c r="L23" s="53">
        <f t="shared" si="4"/>
        <v>-0.29771298033047977</v>
      </c>
    </row>
    <row r="24" spans="2:13" x14ac:dyDescent="0.25">
      <c r="B24" s="52">
        <v>2016</v>
      </c>
      <c r="C24" s="9">
        <v>7823.6771599999993</v>
      </c>
      <c r="D24" s="53">
        <f t="shared" si="0"/>
        <v>2.7890670350822155E-2</v>
      </c>
      <c r="E24" s="9">
        <v>9973.3802199999991</v>
      </c>
      <c r="F24" s="53">
        <f t="shared" si="1"/>
        <v>0.55498542116811578</v>
      </c>
      <c r="G24" s="9">
        <v>9258.665100000002</v>
      </c>
      <c r="H24" s="53">
        <f t="shared" si="2"/>
        <v>0.31188736715800958</v>
      </c>
      <c r="I24" s="9">
        <v>10533.658170000001</v>
      </c>
      <c r="J24" s="53">
        <f t="shared" si="3"/>
        <v>-3.7419720653135147E-2</v>
      </c>
      <c r="K24" s="9">
        <v>37589.380650000043</v>
      </c>
      <c r="L24" s="53">
        <f t="shared" si="4"/>
        <v>0.1737195305164434</v>
      </c>
    </row>
    <row r="25" spans="2:13" x14ac:dyDescent="0.25">
      <c r="B25" s="52">
        <v>2017</v>
      </c>
      <c r="C25" s="9">
        <v>8090.6063700000022</v>
      </c>
      <c r="D25" s="53">
        <f t="shared" si="0"/>
        <v>3.4118126878333932E-2</v>
      </c>
      <c r="E25" s="9">
        <v>7910.034380000001</v>
      </c>
      <c r="F25" s="53">
        <f t="shared" si="1"/>
        <v>-0.20688530813878847</v>
      </c>
      <c r="G25" s="9">
        <v>6947.7461200000007</v>
      </c>
      <c r="H25" s="53">
        <f t="shared" si="2"/>
        <v>-0.24959526616855388</v>
      </c>
      <c r="I25" s="9">
        <v>8481.5421200000001</v>
      </c>
      <c r="J25" s="53">
        <f t="shared" si="3"/>
        <v>-0.19481513609815582</v>
      </c>
      <c r="K25" s="9">
        <v>31429.928989999946</v>
      </c>
      <c r="L25" s="53">
        <f t="shared" si="4"/>
        <v>-0.16386148304361836</v>
      </c>
    </row>
    <row r="26" spans="2:13" x14ac:dyDescent="0.25">
      <c r="B26" s="52">
        <v>2018</v>
      </c>
      <c r="C26" s="9">
        <v>7357.0894800000005</v>
      </c>
      <c r="D26" s="53">
        <f t="shared" si="0"/>
        <v>-9.0662783041810635E-2</v>
      </c>
      <c r="E26" s="9">
        <v>7328.6724600000007</v>
      </c>
      <c r="F26" s="53">
        <f t="shared" si="1"/>
        <v>-7.3496762728356257E-2</v>
      </c>
      <c r="G26" s="9">
        <v>5973.2264500000038</v>
      </c>
      <c r="H26" s="53">
        <f t="shared" si="2"/>
        <v>-0.14026414511530783</v>
      </c>
      <c r="I26" s="9">
        <v>7843.0309199999956</v>
      </c>
      <c r="J26" s="53">
        <f>I26/I25-1</f>
        <v>-7.5282441679368151E-2</v>
      </c>
      <c r="K26" s="9">
        <v>28502.019310000003</v>
      </c>
      <c r="L26" s="53">
        <f t="shared" si="4"/>
        <v>-9.3156738627424684E-2</v>
      </c>
    </row>
    <row r="27" spans="2:13" x14ac:dyDescent="0.25">
      <c r="B27" s="52">
        <v>2019</v>
      </c>
      <c r="C27" s="9">
        <v>5711.9695799999981</v>
      </c>
      <c r="D27" s="53">
        <f t="shared" si="0"/>
        <v>-0.22361015242130811</v>
      </c>
      <c r="E27" s="9">
        <v>5806.4658799999979</v>
      </c>
      <c r="F27" s="53">
        <f>E27/E26-1</f>
        <v>-0.20770563677231146</v>
      </c>
      <c r="G27" s="9">
        <v>6588.3021799999997</v>
      </c>
      <c r="H27" s="53">
        <f>G27/G26-1</f>
        <v>0.10297210982181926</v>
      </c>
      <c r="I27" s="9">
        <v>7451.2124199999989</v>
      </c>
      <c r="J27" s="53">
        <f>I27/I26-1</f>
        <v>-4.9957536059286212E-2</v>
      </c>
      <c r="K27" s="9">
        <v>25557.950059999988</v>
      </c>
      <c r="L27" s="53">
        <f>K27/K26-1</f>
        <v>-0.10329335679620011</v>
      </c>
    </row>
    <row r="28" spans="2:13" x14ac:dyDescent="0.25">
      <c r="B28" s="52">
        <v>2020</v>
      </c>
      <c r="C28" s="9">
        <v>6829.0110999999952</v>
      </c>
      <c r="D28" s="53">
        <f t="shared" si="0"/>
        <v>0.1955615316844872</v>
      </c>
      <c r="E28" s="9">
        <v>5376.727060000002</v>
      </c>
      <c r="F28" s="53">
        <f>E28/E27-1</f>
        <v>-7.4010392703796613E-2</v>
      </c>
      <c r="G28" s="9">
        <v>7153.3790199999903</v>
      </c>
      <c r="H28" s="53">
        <f>G28/G27-1</f>
        <v>8.5769721023936096E-2</v>
      </c>
      <c r="I28" s="9">
        <v>8098.8568499999938</v>
      </c>
      <c r="J28" s="53">
        <f>I28/I27-1</f>
        <v>8.6917993139161487E-2</v>
      </c>
      <c r="K28" s="9">
        <v>27457.974029999961</v>
      </c>
      <c r="L28" s="53">
        <f>K28/K27-1</f>
        <v>7.4341798365654022E-2</v>
      </c>
    </row>
    <row r="29" spans="2:13" x14ac:dyDescent="0.25">
      <c r="B29" s="52">
        <v>2021</v>
      </c>
      <c r="C29" s="9">
        <v>6435.5525500000022</v>
      </c>
      <c r="D29" s="53">
        <f t="shared" si="0"/>
        <v>-5.761574322232299E-2</v>
      </c>
      <c r="E29" s="9">
        <v>5785.4100100000032</v>
      </c>
      <c r="F29" s="53">
        <f>E29/E28-1</f>
        <v>7.6009614294983541E-2</v>
      </c>
      <c r="G29" s="9">
        <v>6478.021490000001</v>
      </c>
      <c r="H29" s="53">
        <f>G29/G28-1</f>
        <v>-9.4410980896128982E-2</v>
      </c>
      <c r="I29" s="9">
        <v>7305.0902399999977</v>
      </c>
      <c r="J29" s="53">
        <f>I29/I28-1</f>
        <v>-9.8009709851828886E-2</v>
      </c>
      <c r="K29" s="9">
        <v>26004.1077899999</v>
      </c>
      <c r="L29" s="53">
        <v>8.6917993139161487E-2</v>
      </c>
    </row>
    <row r="30" spans="2:13" x14ac:dyDescent="0.25">
      <c r="B30" s="52">
        <v>2022</v>
      </c>
      <c r="C30" s="9">
        <v>5861.2330399999964</v>
      </c>
      <c r="D30" s="53">
        <v>-8.9241678245639666E-2</v>
      </c>
      <c r="E30" s="9">
        <v>5936.3253000000032</v>
      </c>
      <c r="F30" s="53">
        <v>2.6085496056311497E-2</v>
      </c>
      <c r="G30" s="9">
        <v>5974.7270899999976</v>
      </c>
      <c r="H30" s="53">
        <v>-7.7692610433128251E-2</v>
      </c>
      <c r="I30" s="9">
        <v>5609.4602399999976</v>
      </c>
      <c r="J30" s="53">
        <v>-0.23211622913504226</v>
      </c>
      <c r="K30" s="9">
        <v>23381.745669999993</v>
      </c>
      <c r="L30" s="53">
        <v>8.6917993139161487E-2</v>
      </c>
    </row>
    <row r="31" spans="2:13" x14ac:dyDescent="0.25">
      <c r="B31" s="52">
        <v>2023</v>
      </c>
      <c r="C31" s="9">
        <v>6378.0835300000017</v>
      </c>
      <c r="D31" s="53">
        <v>8.8181187554352114E-2</v>
      </c>
      <c r="E31" s="9">
        <v>5103.347780000001</v>
      </c>
      <c r="F31" s="53">
        <v>-0.14031871198163648</v>
      </c>
      <c r="G31" s="9">
        <v>4510.1503099999964</v>
      </c>
      <c r="H31" s="53">
        <v>-0.2451286490476341</v>
      </c>
      <c r="I31" s="9">
        <v>6524.5328299999965</v>
      </c>
      <c r="J31" s="53">
        <v>0.1631302390691336</v>
      </c>
      <c r="K31" s="9">
        <v>22516.114449999979</v>
      </c>
      <c r="L31" s="53">
        <v>-3.7021667766691357E-2</v>
      </c>
    </row>
    <row r="32" spans="2:13" ht="15.75" thickBot="1" x14ac:dyDescent="0.3">
      <c r="B32" s="54">
        <v>2024</v>
      </c>
      <c r="C32" s="55">
        <v>6222.9546499999997</v>
      </c>
      <c r="D32" s="56">
        <v>-2.4322177542883683E-2</v>
      </c>
      <c r="E32" s="55">
        <v>5653.5586800000001</v>
      </c>
      <c r="F32" s="56">
        <v>0.10781371831178621</v>
      </c>
      <c r="G32" s="55">
        <v>4660.5633399999997</v>
      </c>
      <c r="H32" s="56">
        <v>3.3349892944034343E-2</v>
      </c>
      <c r="I32" s="55">
        <v>4959.8226599999989</v>
      </c>
      <c r="J32" s="56">
        <v>-0.23981949524499491</v>
      </c>
      <c r="K32" s="55">
        <v>21496.89933</v>
      </c>
      <c r="L32" s="56">
        <v>-4.5266030347433261E-2</v>
      </c>
      <c r="M32" s="90"/>
    </row>
    <row r="33" spans="2:12" x14ac:dyDescent="0.25">
      <c r="C33" s="31" t="s">
        <v>34</v>
      </c>
    </row>
    <row r="34" spans="2:12" ht="15.75" thickBot="1" x14ac:dyDescent="0.3"/>
    <row r="35" spans="2:12" s="46" customFormat="1" ht="15.75" thickBot="1" x14ac:dyDescent="0.3">
      <c r="C35" s="121" t="s">
        <v>25</v>
      </c>
      <c r="D35" s="122"/>
      <c r="E35" s="121" t="s">
        <v>26</v>
      </c>
      <c r="F35" s="122"/>
      <c r="G35" s="121" t="s">
        <v>27</v>
      </c>
      <c r="H35" s="122"/>
      <c r="I35" s="121" t="s">
        <v>28</v>
      </c>
      <c r="J35" s="122"/>
      <c r="K35" s="121" t="s">
        <v>29</v>
      </c>
      <c r="L35" s="122"/>
    </row>
    <row r="36" spans="2:12" ht="45.75" thickBot="1" x14ac:dyDescent="0.3">
      <c r="B36" s="47" t="s">
        <v>30</v>
      </c>
      <c r="C36" s="48" t="s">
        <v>61</v>
      </c>
      <c r="D36" s="49" t="s">
        <v>32</v>
      </c>
      <c r="E36" s="48" t="s">
        <v>61</v>
      </c>
      <c r="F36" s="49" t="s">
        <v>32</v>
      </c>
      <c r="G36" s="48" t="s">
        <v>61</v>
      </c>
      <c r="H36" s="49" t="s">
        <v>32</v>
      </c>
      <c r="I36" s="48" t="s">
        <v>61</v>
      </c>
      <c r="J36" s="49" t="s">
        <v>32</v>
      </c>
      <c r="K36" s="48" t="s">
        <v>61</v>
      </c>
      <c r="L36" s="49" t="s">
        <v>32</v>
      </c>
    </row>
    <row r="37" spans="2:12" x14ac:dyDescent="0.25">
      <c r="B37" s="50">
        <v>2007</v>
      </c>
      <c r="C37" s="9">
        <v>2923.1525381606675</v>
      </c>
      <c r="E37" s="9">
        <v>3199.2843477439051</v>
      </c>
      <c r="G37" s="9">
        <v>4152.8110339093382</v>
      </c>
      <c r="I37" s="9">
        <v>4848.6191683274365</v>
      </c>
      <c r="K37" s="6">
        <v>3857.6348002676532</v>
      </c>
      <c r="L37" s="51"/>
    </row>
    <row r="38" spans="2:12" x14ac:dyDescent="0.25">
      <c r="B38" s="52">
        <v>2008</v>
      </c>
      <c r="C38" s="9">
        <v>5277.6246770868738</v>
      </c>
      <c r="D38" s="53">
        <f t="shared" ref="D38:D50" si="5">C38/C37-1</f>
        <v>0.80545647488095451</v>
      </c>
      <c r="E38" s="9">
        <v>5467.8708833392102</v>
      </c>
      <c r="F38" s="53">
        <f t="shared" ref="F38:F48" si="6">E38/E37-1</f>
        <v>0.70909187462348688</v>
      </c>
      <c r="G38" s="9">
        <v>5508.1834944817547</v>
      </c>
      <c r="H38" s="53">
        <f t="shared" ref="H38:H48" si="7">G38/G37-1</f>
        <v>0.32637470125783863</v>
      </c>
      <c r="I38" s="9">
        <v>4870.8954244969591</v>
      </c>
      <c r="J38" s="53">
        <f t="shared" ref="J38:L46" si="8">I38/I37-1</f>
        <v>4.5943505555225972E-3</v>
      </c>
      <c r="K38" s="9">
        <v>5248.2907298504788</v>
      </c>
      <c r="L38" s="53">
        <f t="shared" si="8"/>
        <v>0.36049444843413858</v>
      </c>
    </row>
    <row r="39" spans="2:12" x14ac:dyDescent="0.25">
      <c r="B39" s="52">
        <v>2009</v>
      </c>
      <c r="C39" s="9">
        <v>4083.8161826773803</v>
      </c>
      <c r="D39" s="53">
        <f t="shared" si="5"/>
        <v>-0.22620185546586613</v>
      </c>
      <c r="E39" s="9">
        <v>3530.8664892844999</v>
      </c>
      <c r="F39" s="53">
        <f t="shared" si="6"/>
        <v>-0.35425203619142309</v>
      </c>
      <c r="G39" s="9">
        <v>3407.3667659718149</v>
      </c>
      <c r="H39" s="53">
        <f t="shared" si="7"/>
        <v>-0.38139919097005281</v>
      </c>
      <c r="I39" s="9">
        <v>3899.8619889386609</v>
      </c>
      <c r="J39" s="53">
        <f t="shared" si="8"/>
        <v>-0.19935419485188011</v>
      </c>
      <c r="K39" s="9">
        <v>3734.3499911670115</v>
      </c>
      <c r="L39" s="53">
        <f t="shared" si="8"/>
        <v>-0.2884635811184566</v>
      </c>
    </row>
    <row r="40" spans="2:12" x14ac:dyDescent="0.25">
      <c r="B40" s="52">
        <v>2010</v>
      </c>
      <c r="C40" s="9">
        <v>4472.2769941631641</v>
      </c>
      <c r="D40" s="53">
        <f t="shared" si="5"/>
        <v>9.5122011890139913E-2</v>
      </c>
      <c r="E40" s="9">
        <v>4679.9455365922358</v>
      </c>
      <c r="F40" s="53">
        <f t="shared" si="6"/>
        <v>0.32543826021033917</v>
      </c>
      <c r="G40" s="9">
        <v>5206.1618487671831</v>
      </c>
      <c r="H40" s="53">
        <f t="shared" si="7"/>
        <v>0.52791354918387667</v>
      </c>
      <c r="I40" s="9">
        <v>4982.504235679874</v>
      </c>
      <c r="J40" s="53">
        <f t="shared" si="8"/>
        <v>0.27761040001209158</v>
      </c>
      <c r="K40" s="9">
        <v>4872.4595290363486</v>
      </c>
      <c r="L40" s="53">
        <f t="shared" si="8"/>
        <v>0.30476777499734831</v>
      </c>
    </row>
    <row r="41" spans="2:12" x14ac:dyDescent="0.25">
      <c r="B41" s="52">
        <v>2011</v>
      </c>
      <c r="C41" s="9">
        <v>5058.9086483961419</v>
      </c>
      <c r="D41" s="53">
        <f t="shared" si="5"/>
        <v>0.13117068889037942</v>
      </c>
      <c r="E41" s="9">
        <v>5440.8368591655581</v>
      </c>
      <c r="F41" s="53">
        <f t="shared" si="6"/>
        <v>0.16258550802011573</v>
      </c>
      <c r="G41" s="9">
        <v>5721.7746383223366</v>
      </c>
      <c r="H41" s="53">
        <f t="shared" si="7"/>
        <v>9.9038947411373757E-2</v>
      </c>
      <c r="I41" s="9">
        <v>5547.3870370613049</v>
      </c>
      <c r="J41" s="53">
        <f t="shared" si="8"/>
        <v>0.11337327068109393</v>
      </c>
      <c r="K41" s="9">
        <v>5472.2113611988443</v>
      </c>
      <c r="L41" s="53">
        <f t="shared" si="8"/>
        <v>0.12309016187582622</v>
      </c>
    </row>
    <row r="42" spans="2:12" x14ac:dyDescent="0.25">
      <c r="B42" s="52">
        <v>2012</v>
      </c>
      <c r="C42" s="9">
        <v>5804.7873489475005</v>
      </c>
      <c r="D42" s="53">
        <f t="shared" si="5"/>
        <v>0.14743865770097053</v>
      </c>
      <c r="E42" s="9">
        <v>5732.2904333316628</v>
      </c>
      <c r="F42" s="53">
        <f t="shared" si="6"/>
        <v>5.3567784094670223E-2</v>
      </c>
      <c r="G42" s="9">
        <v>5758.0937829890436</v>
      </c>
      <c r="H42" s="53">
        <f t="shared" si="7"/>
        <v>6.3475314849792408E-3</v>
      </c>
      <c r="I42" s="9">
        <v>5211.5459728638625</v>
      </c>
      <c r="J42" s="53">
        <f t="shared" si="8"/>
        <v>-6.0540406132425173E-2</v>
      </c>
      <c r="K42" s="9">
        <v>5621.0756870364949</v>
      </c>
      <c r="L42" s="53">
        <f t="shared" si="8"/>
        <v>2.7203687140665789E-2</v>
      </c>
    </row>
    <row r="43" spans="2:12" x14ac:dyDescent="0.25">
      <c r="B43" s="52">
        <v>2013</v>
      </c>
      <c r="C43" s="9">
        <v>5537.1189867391167</v>
      </c>
      <c r="D43" s="53">
        <f t="shared" si="5"/>
        <v>-4.6111656830446379E-2</v>
      </c>
      <c r="E43" s="9">
        <v>5576.736340606134</v>
      </c>
      <c r="F43" s="53">
        <f t="shared" si="6"/>
        <v>-2.7136463955319767E-2</v>
      </c>
      <c r="G43" s="9">
        <v>5724.9980911621842</v>
      </c>
      <c r="H43" s="53">
        <f t="shared" si="7"/>
        <v>-5.7476819715289729E-3</v>
      </c>
      <c r="I43" s="9">
        <v>5448.7891771550076</v>
      </c>
      <c r="J43" s="53">
        <f t="shared" si="8"/>
        <v>4.552261565501925E-2</v>
      </c>
      <c r="K43" s="9">
        <v>5393.8258055900151</v>
      </c>
      <c r="L43" s="53">
        <f t="shared" si="8"/>
        <v>-4.0428183874230861E-2</v>
      </c>
    </row>
    <row r="44" spans="2:12" x14ac:dyDescent="0.25">
      <c r="B44" s="52">
        <v>2014</v>
      </c>
      <c r="C44" s="9">
        <v>5270.1309388422515</v>
      </c>
      <c r="D44" s="53">
        <f t="shared" si="5"/>
        <v>-4.8217863574229969E-2</v>
      </c>
      <c r="E44" s="9">
        <v>5349.4627789822252</v>
      </c>
      <c r="F44" s="53">
        <f t="shared" si="6"/>
        <v>-4.075386529735181E-2</v>
      </c>
      <c r="G44" s="9">
        <v>5397.5480676794859</v>
      </c>
      <c r="H44" s="53">
        <f t="shared" si="7"/>
        <v>-5.7196529722549738E-2</v>
      </c>
      <c r="I44" s="9">
        <v>5501.7366926175073</v>
      </c>
      <c r="J44" s="53">
        <f t="shared" si="8"/>
        <v>9.7172993377119266E-3</v>
      </c>
      <c r="K44" s="9">
        <v>5394.0491167405198</v>
      </c>
      <c r="L44" s="53">
        <f t="shared" si="8"/>
        <v>4.1401253684014705E-5</v>
      </c>
    </row>
    <row r="45" spans="2:12" x14ac:dyDescent="0.25">
      <c r="B45" s="52">
        <v>2015</v>
      </c>
      <c r="C45" s="9">
        <v>5357.7841411413765</v>
      </c>
      <c r="D45" s="53">
        <f t="shared" si="5"/>
        <v>1.6632072962950106E-2</v>
      </c>
      <c r="E45" s="9">
        <v>4491.0949373742478</v>
      </c>
      <c r="F45" s="53">
        <f t="shared" si="6"/>
        <v>-0.16045869969980209</v>
      </c>
      <c r="G45" s="9">
        <v>3921.3350973630559</v>
      </c>
      <c r="H45" s="53">
        <f t="shared" si="7"/>
        <v>-0.2734969567304073</v>
      </c>
      <c r="I45" s="1">
        <v>4272.188972648154</v>
      </c>
      <c r="J45" s="53">
        <f t="shared" si="8"/>
        <v>-0.22348356322090424</v>
      </c>
      <c r="K45" s="9">
        <v>4496.7185424275413</v>
      </c>
      <c r="L45" s="53">
        <f t="shared" si="8"/>
        <v>-0.16635565507331007</v>
      </c>
    </row>
    <row r="46" spans="2:12" x14ac:dyDescent="0.25">
      <c r="B46" s="52">
        <v>2016</v>
      </c>
      <c r="C46" s="9">
        <v>3141.7371495937423</v>
      </c>
      <c r="D46" s="53">
        <f t="shared" si="5"/>
        <v>-0.41361259303655828</v>
      </c>
      <c r="E46" s="9">
        <v>3031.0192094531426</v>
      </c>
      <c r="F46" s="53">
        <f t="shared" si="6"/>
        <v>-0.32510462332260326</v>
      </c>
      <c r="G46" s="9">
        <v>3747.6951099570442</v>
      </c>
      <c r="H46" s="53">
        <f t="shared" si="7"/>
        <v>-4.4280833719815949E-2</v>
      </c>
      <c r="I46" s="1">
        <v>3717.1247659729238</v>
      </c>
      <c r="J46" s="53">
        <f t="shared" si="8"/>
        <v>-0.12992501273443646</v>
      </c>
      <c r="K46" s="9">
        <v>3422.8555396536026</v>
      </c>
      <c r="L46" s="53">
        <f t="shared" si="8"/>
        <v>-0.23881036641315256</v>
      </c>
    </row>
    <row r="47" spans="2:12" x14ac:dyDescent="0.25">
      <c r="B47" s="52">
        <v>2017</v>
      </c>
      <c r="C47" s="9">
        <v>3856.1853491829179</v>
      </c>
      <c r="D47" s="53">
        <f t="shared" si="5"/>
        <v>0.22740546569325848</v>
      </c>
      <c r="E47" s="9">
        <v>4084.4248682013954</v>
      </c>
      <c r="F47" s="53">
        <f t="shared" si="6"/>
        <v>0.34754172968052832</v>
      </c>
      <c r="G47" s="9">
        <v>4201.8612677804676</v>
      </c>
      <c r="H47" s="53">
        <f t="shared" si="7"/>
        <v>0.12118546052926615</v>
      </c>
      <c r="I47" s="9">
        <v>4148.516371454396</v>
      </c>
      <c r="J47" s="53">
        <f t="shared" ref="J47:J52" si="9">I47/I46-1</f>
        <v>0.11605518583354835</v>
      </c>
      <c r="K47" s="1">
        <v>4068.9274411243109</v>
      </c>
      <c r="L47" s="53">
        <f t="shared" ref="L47:L52" si="10">K47/K46-1</f>
        <v>0.18875231337869769</v>
      </c>
    </row>
    <row r="48" spans="2:12" x14ac:dyDescent="0.25">
      <c r="B48" s="52">
        <v>2018</v>
      </c>
      <c r="C48" s="9">
        <v>4066.2429349710706</v>
      </c>
      <c r="D48" s="53">
        <f t="shared" si="5"/>
        <v>5.4472896597841602E-2</v>
      </c>
      <c r="E48" s="9">
        <v>4228.2592951357019</v>
      </c>
      <c r="F48" s="53">
        <f t="shared" si="6"/>
        <v>3.521534403879123E-2</v>
      </c>
      <c r="G48" s="9">
        <v>4489.8469168199726</v>
      </c>
      <c r="H48" s="53">
        <f t="shared" si="7"/>
        <v>6.8537638605004725E-2</v>
      </c>
      <c r="I48" s="9">
        <v>4248.1572850920238</v>
      </c>
      <c r="J48" s="53">
        <f t="shared" si="9"/>
        <v>2.4018445322585347E-2</v>
      </c>
      <c r="K48" s="9">
        <v>4246.7356629546803</v>
      </c>
      <c r="L48" s="53">
        <f t="shared" si="10"/>
        <v>4.3699039710877186E-2</v>
      </c>
    </row>
    <row r="49" spans="2:12" x14ac:dyDescent="0.25">
      <c r="B49" s="52">
        <v>2019</v>
      </c>
      <c r="C49" s="9">
        <v>4103.6943600109344</v>
      </c>
      <c r="D49" s="53">
        <f t="shared" si="5"/>
        <v>9.2103264951950425E-3</v>
      </c>
      <c r="E49" s="9">
        <v>4211.2173351822057</v>
      </c>
      <c r="F49" s="53">
        <f>E49/E48-1</f>
        <v>-4.0304907442885174E-3</v>
      </c>
      <c r="G49" s="9">
        <v>4312.5837406565397</v>
      </c>
      <c r="H49" s="53">
        <f>G49/G48-1</f>
        <v>-3.9480895328383059E-2</v>
      </c>
      <c r="I49" s="9">
        <v>4060.0282846318355</v>
      </c>
      <c r="J49" s="53">
        <f t="shared" si="9"/>
        <v>-4.4284848190622728E-2</v>
      </c>
      <c r="K49" s="9">
        <v>4169.2391177635764</v>
      </c>
      <c r="L49" s="53">
        <f t="shared" si="10"/>
        <v>-1.8248497514720574E-2</v>
      </c>
    </row>
    <row r="50" spans="2:12" x14ac:dyDescent="0.25">
      <c r="B50" s="52">
        <v>2020</v>
      </c>
      <c r="C50" s="9">
        <v>3995.0701515187175</v>
      </c>
      <c r="D50" s="53">
        <f t="shared" si="5"/>
        <v>-2.646985836730964E-2</v>
      </c>
      <c r="E50" s="9">
        <v>4121.9470214283101</v>
      </c>
      <c r="F50" s="53">
        <f>E50/E49-1</f>
        <v>-2.1198220525949885E-2</v>
      </c>
      <c r="G50" s="9">
        <v>3995.1265311257098</v>
      </c>
      <c r="H50" s="53">
        <f>G50/G49-1</f>
        <v>-7.3611836574447809E-2</v>
      </c>
      <c r="I50" s="9">
        <v>4026.7089212720207</v>
      </c>
      <c r="J50" s="53">
        <f t="shared" si="9"/>
        <v>-8.206682570645274E-3</v>
      </c>
      <c r="K50" s="9">
        <v>4029.2614385577563</v>
      </c>
      <c r="L50" s="53">
        <f t="shared" si="10"/>
        <v>-3.3573914868405441E-2</v>
      </c>
    </row>
    <row r="51" spans="2:12" x14ac:dyDescent="0.25">
      <c r="B51" s="62">
        <v>2021</v>
      </c>
      <c r="C51" s="9">
        <v>3381</v>
      </c>
      <c r="D51" s="53">
        <f>C51/C50-1</f>
        <v>-0.1537069759051114</v>
      </c>
      <c r="E51" s="9">
        <v>4232.8914645065915</v>
      </c>
      <c r="F51" s="53">
        <f>E51/E50-1</f>
        <v>2.6915543189062641E-2</v>
      </c>
      <c r="G51" s="9">
        <v>4265.2203767233868</v>
      </c>
      <c r="H51" s="53">
        <f>G51/G50-1</f>
        <v>6.7605830126630018E-2</v>
      </c>
      <c r="I51" s="9">
        <v>4106.6368757136661</v>
      </c>
      <c r="J51" s="53">
        <f t="shared" si="9"/>
        <v>1.9849449265976871E-2</v>
      </c>
      <c r="K51" s="9">
        <v>4117.2690939687727</v>
      </c>
      <c r="L51" s="53">
        <f t="shared" si="10"/>
        <v>2.1842130810582949E-2</v>
      </c>
    </row>
    <row r="52" spans="2:12" x14ac:dyDescent="0.25">
      <c r="B52" s="62">
        <v>2022</v>
      </c>
      <c r="C52" s="9">
        <v>4295.7371014205573</v>
      </c>
      <c r="D52" s="53">
        <f>C52/C51-1</f>
        <v>0.27055223348729873</v>
      </c>
      <c r="E52" s="9">
        <v>4497.1048571074762</v>
      </c>
      <c r="F52" s="53">
        <f>E52/E51-1</f>
        <v>6.2419127638011052E-2</v>
      </c>
      <c r="G52" s="9">
        <v>5103.4083884825613</v>
      </c>
      <c r="H52" s="53">
        <f>G52/G51-1</f>
        <v>0.19651692942606735</v>
      </c>
      <c r="I52" s="9">
        <v>5203.6971332557287</v>
      </c>
      <c r="J52" s="53">
        <f t="shared" si="9"/>
        <v>0.26714323441402676</v>
      </c>
      <c r="K52" s="9">
        <v>4771.0722571553688</v>
      </c>
      <c r="L52" s="53">
        <f t="shared" si="10"/>
        <v>0.15879534425970032</v>
      </c>
    </row>
    <row r="53" spans="2:12" x14ac:dyDescent="0.25">
      <c r="B53" s="62">
        <v>2023</v>
      </c>
      <c r="C53" s="9">
        <v>5067.7290534010999</v>
      </c>
      <c r="D53" s="53">
        <v>0.1797111726705185</v>
      </c>
      <c r="E53" s="9">
        <v>5295.1523166622255</v>
      </c>
      <c r="F53" s="53">
        <v>0.17745805021501115</v>
      </c>
      <c r="G53" s="9">
        <v>5363.6594009657301</v>
      </c>
      <c r="H53" s="53">
        <v>5.0995529393749184E-2</v>
      </c>
      <c r="I53" s="9">
        <v>5005.5954381641168</v>
      </c>
      <c r="J53" s="53">
        <v>-3.8069412961332039E-2</v>
      </c>
      <c r="K53" s="9">
        <v>5160.5478009106537</v>
      </c>
      <c r="L53" s="53">
        <v>8.1632707023284512E-2</v>
      </c>
    </row>
    <row r="54" spans="2:12" ht="15.75" thickBot="1" x14ac:dyDescent="0.3">
      <c r="B54" s="67">
        <v>2024</v>
      </c>
      <c r="C54" s="55">
        <v>4858.3272690248514</v>
      </c>
      <c r="D54" s="56">
        <v>-4.1320635371323355E-2</v>
      </c>
      <c r="E54" s="55">
        <v>4935.3479957158606</v>
      </c>
      <c r="F54" s="56">
        <v>-6.7949758463825671E-2</v>
      </c>
      <c r="G54" s="55">
        <v>4950.1770316032234</v>
      </c>
      <c r="H54" s="56">
        <v>-7.7089602163787463E-2</v>
      </c>
      <c r="I54" s="55">
        <v>4859.4995410581905</v>
      </c>
      <c r="J54" s="56">
        <v>-2.9186517150796565E-2</v>
      </c>
      <c r="K54" s="55">
        <v>4898.7669195174112</v>
      </c>
      <c r="L54" s="56">
        <v>-5.0727343586866369E-2</v>
      </c>
    </row>
    <row r="55" spans="2:12" x14ac:dyDescent="0.25">
      <c r="C55" s="31" t="s">
        <v>34</v>
      </c>
      <c r="F55" s="1"/>
    </row>
    <row r="56" spans="2:12" x14ac:dyDescent="0.25">
      <c r="E56" s="1"/>
      <c r="F56" s="1"/>
      <c r="G56" s="96"/>
    </row>
    <row r="57" spans="2:12" x14ac:dyDescent="0.25">
      <c r="E57" s="1"/>
    </row>
    <row r="58" spans="2:12" x14ac:dyDescent="0.25">
      <c r="G58" s="96"/>
    </row>
    <row r="59" spans="2:12" x14ac:dyDescent="0.25">
      <c r="F59" s="1"/>
      <c r="G59" s="1"/>
    </row>
    <row r="60" spans="2:12" ht="15.75" x14ac:dyDescent="0.25">
      <c r="B60" s="57" t="s">
        <v>35</v>
      </c>
    </row>
    <row r="61" spans="2:12" ht="16.5" thickBot="1" x14ac:dyDescent="0.3">
      <c r="B61" s="57"/>
    </row>
    <row r="62" spans="2:12" ht="15.75" thickBot="1" x14ac:dyDescent="0.3">
      <c r="C62" s="118">
        <v>2024</v>
      </c>
      <c r="D62" s="119"/>
      <c r="E62" s="119"/>
      <c r="F62" s="119"/>
      <c r="G62" s="119"/>
      <c r="H62" s="119"/>
      <c r="I62" s="119"/>
      <c r="J62" s="119"/>
      <c r="K62" s="119"/>
      <c r="L62" s="120"/>
    </row>
    <row r="63" spans="2:12" ht="15.75" thickBot="1" x14ac:dyDescent="0.3">
      <c r="B63" s="58" t="s">
        <v>36</v>
      </c>
      <c r="C63" s="121" t="s">
        <v>25</v>
      </c>
      <c r="D63" s="122"/>
      <c r="E63" s="121" t="s">
        <v>26</v>
      </c>
      <c r="F63" s="123"/>
      <c r="G63" s="121" t="s">
        <v>27</v>
      </c>
      <c r="H63" s="122"/>
      <c r="I63" s="123" t="s">
        <v>28</v>
      </c>
      <c r="J63" s="122"/>
      <c r="K63" s="123" t="s">
        <v>37</v>
      </c>
      <c r="L63" s="122"/>
    </row>
    <row r="64" spans="2:12" x14ac:dyDescent="0.25">
      <c r="B64" s="59">
        <v>1</v>
      </c>
      <c r="C64" s="60" t="s">
        <v>38</v>
      </c>
      <c r="D64" s="61">
        <v>0.3241360643030336</v>
      </c>
      <c r="E64" s="60" t="s">
        <v>38</v>
      </c>
      <c r="F64" s="61">
        <v>0.3337333120041322</v>
      </c>
      <c r="G64" s="60" t="s">
        <v>38</v>
      </c>
      <c r="H64" s="61">
        <v>0.35029714294204994</v>
      </c>
      <c r="I64" s="60" t="s">
        <v>38</v>
      </c>
      <c r="J64" s="61">
        <v>0.39496634341357684</v>
      </c>
      <c r="K64" s="60" t="s">
        <v>38</v>
      </c>
      <c r="L64" s="61">
        <v>0.36529755382168388</v>
      </c>
    </row>
    <row r="65" spans="2:12" x14ac:dyDescent="0.25">
      <c r="B65" s="62">
        <v>2</v>
      </c>
      <c r="C65" s="63" t="s">
        <v>39</v>
      </c>
      <c r="D65" s="64">
        <v>0.18782176780415283</v>
      </c>
      <c r="E65" s="63" t="s">
        <v>71</v>
      </c>
      <c r="F65" s="64">
        <v>0.14914028260665946</v>
      </c>
      <c r="G65" s="63" t="s">
        <v>45</v>
      </c>
      <c r="H65" s="64">
        <v>0.14322750522768932</v>
      </c>
      <c r="I65" s="63" t="s">
        <v>45</v>
      </c>
      <c r="J65" s="64">
        <v>0.18840015743627417</v>
      </c>
      <c r="K65" s="63" t="s">
        <v>71</v>
      </c>
      <c r="L65" s="64">
        <v>0.15988552336026599</v>
      </c>
    </row>
    <row r="66" spans="2:12" x14ac:dyDescent="0.25">
      <c r="B66" s="62">
        <v>3</v>
      </c>
      <c r="C66" s="63" t="s">
        <v>41</v>
      </c>
      <c r="D66" s="64">
        <v>0.10475984215058116</v>
      </c>
      <c r="E66" s="63" t="s">
        <v>45</v>
      </c>
      <c r="F66" s="64">
        <v>0.11932439462517752</v>
      </c>
      <c r="G66" s="63" t="s">
        <v>71</v>
      </c>
      <c r="H66" s="64">
        <v>0.14007372305000154</v>
      </c>
      <c r="I66" s="63" t="s">
        <v>71</v>
      </c>
      <c r="J66" s="64">
        <v>9.6394575527020965E-2</v>
      </c>
      <c r="K66" s="63" t="s">
        <v>45</v>
      </c>
      <c r="L66" s="64">
        <v>0.12123388401242523</v>
      </c>
    </row>
    <row r="67" spans="2:12" x14ac:dyDescent="0.25">
      <c r="B67" s="62">
        <v>4</v>
      </c>
      <c r="C67" s="65" t="s">
        <v>70</v>
      </c>
      <c r="D67" s="66">
        <v>8.0485691311320953E-2</v>
      </c>
      <c r="E67" s="63" t="s">
        <v>39</v>
      </c>
      <c r="F67" s="64">
        <v>8.1816044097759111E-2</v>
      </c>
      <c r="G67" s="63" t="s">
        <v>48</v>
      </c>
      <c r="H67" s="64">
        <v>8.080929932440116E-2</v>
      </c>
      <c r="I67" s="63" t="s">
        <v>48</v>
      </c>
      <c r="J67" s="64">
        <v>7.2020518572331382E-2</v>
      </c>
      <c r="K67" s="63" t="s">
        <v>48</v>
      </c>
      <c r="L67" s="64">
        <v>6.4320412854629153E-2</v>
      </c>
    </row>
    <row r="68" spans="2:12" ht="15.75" thickBot="1" x14ac:dyDescent="0.3">
      <c r="B68" s="67">
        <v>5</v>
      </c>
      <c r="C68" s="68" t="s">
        <v>40</v>
      </c>
      <c r="D68" s="69">
        <v>6.363408321060815E-2</v>
      </c>
      <c r="E68" s="70" t="s">
        <v>44</v>
      </c>
      <c r="F68" s="71">
        <v>6.1343280214793926E-2</v>
      </c>
      <c r="G68" s="70" t="s">
        <v>40</v>
      </c>
      <c r="H68" s="71">
        <v>7.6970590847223921E-2</v>
      </c>
      <c r="I68" s="70" t="s">
        <v>40</v>
      </c>
      <c r="J68" s="71">
        <v>6.5526536386282808E-2</v>
      </c>
      <c r="K68" s="70" t="s">
        <v>40</v>
      </c>
      <c r="L68" s="71">
        <v>5.3456937317294555E-2</v>
      </c>
    </row>
    <row r="69" spans="2:12" ht="16.5" thickBot="1" x14ac:dyDescent="0.3">
      <c r="B69" s="57"/>
    </row>
    <row r="70" spans="2:12" ht="15.75" thickBot="1" x14ac:dyDescent="0.3">
      <c r="C70" s="118">
        <v>2023</v>
      </c>
      <c r="D70" s="119"/>
      <c r="E70" s="119"/>
      <c r="F70" s="119"/>
      <c r="G70" s="119"/>
      <c r="H70" s="119"/>
      <c r="I70" s="119"/>
      <c r="J70" s="119"/>
      <c r="K70" s="119"/>
      <c r="L70" s="120"/>
    </row>
    <row r="71" spans="2:12" ht="15.75" thickBot="1" x14ac:dyDescent="0.3">
      <c r="B71" s="58" t="s">
        <v>36</v>
      </c>
      <c r="C71" s="121" t="s">
        <v>25</v>
      </c>
      <c r="D71" s="122"/>
      <c r="E71" s="121" t="s">
        <v>26</v>
      </c>
      <c r="F71" s="123"/>
      <c r="G71" s="121" t="s">
        <v>27</v>
      </c>
      <c r="H71" s="122"/>
      <c r="I71" s="123" t="s">
        <v>28</v>
      </c>
      <c r="J71" s="122"/>
      <c r="K71" s="123" t="s">
        <v>37</v>
      </c>
      <c r="L71" s="122"/>
    </row>
    <row r="72" spans="2:12" x14ac:dyDescent="0.25">
      <c r="B72" s="59">
        <v>1</v>
      </c>
      <c r="C72" s="60" t="s">
        <v>39</v>
      </c>
      <c r="D72" s="61">
        <v>0.2071657427561362</v>
      </c>
      <c r="E72" s="60" t="s">
        <v>38</v>
      </c>
      <c r="F72" s="61">
        <v>0.22034627274089619</v>
      </c>
      <c r="G72" s="60" t="s">
        <v>38</v>
      </c>
      <c r="H72" s="61">
        <v>0.33525467347536664</v>
      </c>
      <c r="I72" s="60" t="s">
        <v>38</v>
      </c>
      <c r="J72" s="61">
        <v>0.2945580943616195</v>
      </c>
      <c r="K72" s="60" t="s">
        <v>38</v>
      </c>
      <c r="L72" s="61">
        <v>0.2533414609251014</v>
      </c>
    </row>
    <row r="73" spans="2:12" x14ac:dyDescent="0.25">
      <c r="B73" s="62">
        <v>2</v>
      </c>
      <c r="C73" s="63" t="s">
        <v>40</v>
      </c>
      <c r="D73" s="64">
        <v>0.19522546203957986</v>
      </c>
      <c r="E73" s="63" t="s">
        <v>40</v>
      </c>
      <c r="F73" s="64">
        <v>0.18766937953236015</v>
      </c>
      <c r="G73" s="63" t="s">
        <v>39</v>
      </c>
      <c r="H73" s="64">
        <v>0.16264706875883642</v>
      </c>
      <c r="I73" s="63" t="s">
        <v>39</v>
      </c>
      <c r="J73" s="64">
        <v>0.26793758279069785</v>
      </c>
      <c r="K73" s="63" t="s">
        <v>39</v>
      </c>
      <c r="L73" s="64">
        <v>0.20328235549165627</v>
      </c>
    </row>
    <row r="74" spans="2:12" x14ac:dyDescent="0.25">
      <c r="B74" s="62">
        <v>3</v>
      </c>
      <c r="C74" s="63" t="s">
        <v>38</v>
      </c>
      <c r="D74" s="64">
        <v>0.17797492762295472</v>
      </c>
      <c r="E74" s="63" t="s">
        <v>39</v>
      </c>
      <c r="F74" s="64">
        <v>0.15687367319478107</v>
      </c>
      <c r="G74" s="63" t="s">
        <v>45</v>
      </c>
      <c r="H74" s="64">
        <v>0.11474132421551958</v>
      </c>
      <c r="I74" s="63" t="s">
        <v>45</v>
      </c>
      <c r="J74" s="64">
        <v>8.724427337184737E-2</v>
      </c>
      <c r="K74" s="63" t="s">
        <v>40</v>
      </c>
      <c r="L74" s="64">
        <v>0.13393636966233499</v>
      </c>
    </row>
    <row r="75" spans="2:12" x14ac:dyDescent="0.25">
      <c r="B75" s="62">
        <v>4</v>
      </c>
      <c r="C75" s="65" t="s">
        <v>41</v>
      </c>
      <c r="D75" s="66">
        <v>0.17041680675411719</v>
      </c>
      <c r="E75" s="63" t="s">
        <v>41</v>
      </c>
      <c r="F75" s="64">
        <v>0.13757807254752485</v>
      </c>
      <c r="G75" s="63" t="s">
        <v>40</v>
      </c>
      <c r="H75" s="64">
        <v>9.7351834606110257E-2</v>
      </c>
      <c r="I75" s="63" t="s">
        <v>41</v>
      </c>
      <c r="J75" s="64">
        <v>7.9071071311493935E-2</v>
      </c>
      <c r="K75" s="63" t="s">
        <v>41</v>
      </c>
      <c r="L75" s="64">
        <v>0.12052598550492162</v>
      </c>
    </row>
    <row r="76" spans="2:12" ht="15.75" thickBot="1" x14ac:dyDescent="0.3">
      <c r="B76" s="67">
        <v>5</v>
      </c>
      <c r="C76" s="68" t="s">
        <v>45</v>
      </c>
      <c r="D76" s="69">
        <v>6.0270178811395222E-2</v>
      </c>
      <c r="E76" s="70" t="s">
        <v>45</v>
      </c>
      <c r="F76" s="71">
        <v>9.7279921488757692E-2</v>
      </c>
      <c r="G76" s="70" t="s">
        <v>41</v>
      </c>
      <c r="H76" s="71">
        <v>9.0783140444648622E-2</v>
      </c>
      <c r="I76" s="70" t="s">
        <v>40</v>
      </c>
      <c r="J76" s="71">
        <v>5.5917715025386242E-2</v>
      </c>
      <c r="K76" s="70" t="s">
        <v>45</v>
      </c>
      <c r="L76" s="71">
        <v>8.7799411895410115E-2</v>
      </c>
    </row>
    <row r="77" spans="2:12" ht="15.75" thickBot="1" x14ac:dyDescent="0.3"/>
    <row r="78" spans="2:12" ht="15.75" thickBot="1" x14ac:dyDescent="0.3">
      <c r="C78" s="118">
        <v>2022</v>
      </c>
      <c r="D78" s="119"/>
      <c r="E78" s="119"/>
      <c r="F78" s="119"/>
      <c r="G78" s="119"/>
      <c r="H78" s="119"/>
      <c r="I78" s="119"/>
      <c r="J78" s="119"/>
      <c r="K78" s="119"/>
      <c r="L78" s="120"/>
    </row>
    <row r="79" spans="2:12" ht="15.75" thickBot="1" x14ac:dyDescent="0.3">
      <c r="B79" s="58" t="s">
        <v>36</v>
      </c>
      <c r="C79" s="121" t="s">
        <v>25</v>
      </c>
      <c r="D79" s="122"/>
      <c r="E79" s="121" t="s">
        <v>26</v>
      </c>
      <c r="F79" s="123"/>
      <c r="G79" s="121" t="s">
        <v>27</v>
      </c>
      <c r="H79" s="122"/>
      <c r="I79" s="123" t="s">
        <v>28</v>
      </c>
      <c r="J79" s="122"/>
      <c r="K79" s="123" t="s">
        <v>37</v>
      </c>
      <c r="L79" s="122"/>
    </row>
    <row r="80" spans="2:12" x14ac:dyDescent="0.25">
      <c r="B80" s="59">
        <v>1</v>
      </c>
      <c r="C80" s="60" t="s">
        <v>39</v>
      </c>
      <c r="D80" s="61">
        <v>0.23864216791024101</v>
      </c>
      <c r="E80" s="60" t="s">
        <v>41</v>
      </c>
      <c r="F80" s="61">
        <v>0.22982342068103079</v>
      </c>
      <c r="G80" s="60" t="s">
        <v>38</v>
      </c>
      <c r="H80" s="61">
        <v>0.27467907920902518</v>
      </c>
      <c r="I80" s="60" t="s">
        <v>39</v>
      </c>
      <c r="J80" s="61">
        <v>0.20686986646053579</v>
      </c>
      <c r="K80" s="60" t="s">
        <v>38</v>
      </c>
      <c r="L80" s="61">
        <v>0.21194487965519318</v>
      </c>
    </row>
    <row r="81" spans="2:12" x14ac:dyDescent="0.25">
      <c r="B81" s="62">
        <v>2</v>
      </c>
      <c r="C81" s="63" t="s">
        <v>38</v>
      </c>
      <c r="D81" s="64">
        <v>0.19470013098772551</v>
      </c>
      <c r="E81" s="63" t="s">
        <v>38</v>
      </c>
      <c r="F81" s="64">
        <v>0.20350051114129389</v>
      </c>
      <c r="G81" s="63" t="s">
        <v>41</v>
      </c>
      <c r="H81" s="64">
        <v>0.17063904529493318</v>
      </c>
      <c r="I81" s="63" t="s">
        <v>40</v>
      </c>
      <c r="J81" s="64">
        <v>0.18617360219785678</v>
      </c>
      <c r="K81" s="63" t="s">
        <v>39</v>
      </c>
      <c r="L81" s="64">
        <v>0.19105704699809031</v>
      </c>
    </row>
    <row r="82" spans="2:12" x14ac:dyDescent="0.25">
      <c r="B82" s="62">
        <v>3</v>
      </c>
      <c r="C82" s="63" t="s">
        <v>41</v>
      </c>
      <c r="D82" s="64">
        <v>0.16201551415720261</v>
      </c>
      <c r="E82" s="63" t="s">
        <v>39</v>
      </c>
      <c r="F82" s="64">
        <v>0.19959502960090392</v>
      </c>
      <c r="G82" s="63" t="s">
        <v>39</v>
      </c>
      <c r="H82" s="64">
        <v>0.12901293392898791</v>
      </c>
      <c r="I82" s="63" t="s">
        <v>38</v>
      </c>
      <c r="J82" s="64">
        <v>0.17452786701696546</v>
      </c>
      <c r="K82" s="63" t="s">
        <v>41</v>
      </c>
      <c r="L82" s="64">
        <v>0.17424882196220043</v>
      </c>
    </row>
    <row r="83" spans="2:12" x14ac:dyDescent="0.25">
      <c r="B83" s="62">
        <v>4</v>
      </c>
      <c r="C83" s="65" t="s">
        <v>45</v>
      </c>
      <c r="D83" s="66">
        <v>0.10727658162777995</v>
      </c>
      <c r="E83" s="63" t="s">
        <v>45</v>
      </c>
      <c r="F83" s="64">
        <v>0.11212700078729536</v>
      </c>
      <c r="G83" s="63" t="s">
        <v>40</v>
      </c>
      <c r="H83" s="64">
        <v>0.11546972928185109</v>
      </c>
      <c r="I83" s="63" t="s">
        <v>41</v>
      </c>
      <c r="J83" s="64">
        <v>0.13286689113947325</v>
      </c>
      <c r="K83" s="63" t="s">
        <v>45</v>
      </c>
      <c r="L83" s="64">
        <v>9.9393967781584783E-2</v>
      </c>
    </row>
    <row r="84" spans="2:12" ht="15.75" thickBot="1" x14ac:dyDescent="0.3">
      <c r="B84" s="67">
        <v>5</v>
      </c>
      <c r="C84" s="68" t="s">
        <v>40</v>
      </c>
      <c r="D84" s="69">
        <v>7.2386911645155719E-2</v>
      </c>
      <c r="E84" s="70" t="s">
        <v>44</v>
      </c>
      <c r="F84" s="71">
        <v>5.5805144010657191E-2</v>
      </c>
      <c r="G84" s="70" t="s">
        <v>45</v>
      </c>
      <c r="H84" s="71">
        <v>8.7240324467460356E-2</v>
      </c>
      <c r="I84" s="70" t="s">
        <v>45</v>
      </c>
      <c r="J84" s="71">
        <v>9.0337253771014814E-2</v>
      </c>
      <c r="K84" s="70" t="s">
        <v>40</v>
      </c>
      <c r="L84" s="71">
        <v>9.8911825979074136E-2</v>
      </c>
    </row>
    <row r="85" spans="2:12" x14ac:dyDescent="0.25">
      <c r="B85" s="46"/>
      <c r="C85" s="31"/>
      <c r="D85" s="72"/>
      <c r="E85" s="73"/>
      <c r="F85" s="72"/>
      <c r="G85" s="73"/>
      <c r="H85" s="72"/>
      <c r="I85" s="73"/>
      <c r="J85" s="72"/>
      <c r="K85" s="73"/>
      <c r="L85" s="74"/>
    </row>
    <row r="86" spans="2:12" ht="15.75" thickBot="1" x14ac:dyDescent="0.3"/>
    <row r="87" spans="2:12" ht="15.75" thickBot="1" x14ac:dyDescent="0.3">
      <c r="C87" s="118">
        <v>2021</v>
      </c>
      <c r="D87" s="119"/>
      <c r="E87" s="119"/>
      <c r="F87" s="119"/>
      <c r="G87" s="119"/>
      <c r="H87" s="119"/>
      <c r="I87" s="119"/>
      <c r="J87" s="119"/>
      <c r="K87" s="119"/>
      <c r="L87" s="120"/>
    </row>
    <row r="88" spans="2:12" ht="15.75" thickBot="1" x14ac:dyDescent="0.3">
      <c r="B88" s="58" t="s">
        <v>36</v>
      </c>
      <c r="C88" s="121" t="s">
        <v>25</v>
      </c>
      <c r="D88" s="122"/>
      <c r="E88" s="121" t="s">
        <v>26</v>
      </c>
      <c r="F88" s="123"/>
      <c r="G88" s="121" t="s">
        <v>27</v>
      </c>
      <c r="H88" s="122"/>
      <c r="I88" s="123" t="s">
        <v>28</v>
      </c>
      <c r="J88" s="122"/>
      <c r="K88" s="123" t="s">
        <v>37</v>
      </c>
      <c r="L88" s="122"/>
    </row>
    <row r="89" spans="2:12" x14ac:dyDescent="0.25">
      <c r="B89" s="59">
        <v>1</v>
      </c>
      <c r="C89" s="60" t="s">
        <v>38</v>
      </c>
      <c r="D89" s="61">
        <v>0.32710717719978455</v>
      </c>
      <c r="E89" s="60" t="s">
        <v>39</v>
      </c>
      <c r="F89" s="61">
        <v>0.27152221267281273</v>
      </c>
      <c r="G89" s="60" t="s">
        <v>38</v>
      </c>
      <c r="H89" s="61">
        <v>0.23533813680435162</v>
      </c>
      <c r="I89" s="60" t="s">
        <v>39</v>
      </c>
      <c r="J89" s="61">
        <v>0.23826186849864661</v>
      </c>
      <c r="K89" s="60" t="s">
        <v>39</v>
      </c>
      <c r="L89" s="61">
        <v>0.23411085647332</v>
      </c>
    </row>
    <row r="90" spans="2:12" x14ac:dyDescent="0.25">
      <c r="B90" s="62">
        <v>2</v>
      </c>
      <c r="C90" s="63" t="s">
        <v>39</v>
      </c>
      <c r="D90" s="64">
        <v>0.20204057633689587</v>
      </c>
      <c r="E90" s="63" t="s">
        <v>40</v>
      </c>
      <c r="F90" s="64">
        <v>0.21527389396886693</v>
      </c>
      <c r="G90" s="63" t="s">
        <v>39</v>
      </c>
      <c r="H90" s="64">
        <v>0.23102154856538998</v>
      </c>
      <c r="I90" s="63" t="s">
        <v>38</v>
      </c>
      <c r="J90" s="64">
        <v>0.19563040935666923</v>
      </c>
      <c r="K90" s="63" t="s">
        <v>38</v>
      </c>
      <c r="L90" s="64">
        <v>0.23211109444486661</v>
      </c>
    </row>
    <row r="91" spans="2:12" x14ac:dyDescent="0.25">
      <c r="B91" s="62">
        <v>3</v>
      </c>
      <c r="C91" s="63" t="s">
        <v>40</v>
      </c>
      <c r="D91" s="64">
        <v>0.15233355619277364</v>
      </c>
      <c r="E91" s="63" t="s">
        <v>38</v>
      </c>
      <c r="F91" s="64">
        <v>0.17224355016142223</v>
      </c>
      <c r="G91" s="63" t="s">
        <v>40</v>
      </c>
      <c r="H91" s="64">
        <v>0.18754961398335368</v>
      </c>
      <c r="I91" s="63" t="s">
        <v>40</v>
      </c>
      <c r="J91" s="64">
        <v>0.12067152131003837</v>
      </c>
      <c r="K91" s="63" t="s">
        <v>40</v>
      </c>
      <c r="L91" s="64">
        <v>0.16718833234302238</v>
      </c>
    </row>
    <row r="92" spans="2:12" x14ac:dyDescent="0.25">
      <c r="B92" s="62">
        <v>4</v>
      </c>
      <c r="C92" s="65" t="s">
        <v>45</v>
      </c>
      <c r="D92" s="66">
        <v>5.8959818021366371E-2</v>
      </c>
      <c r="E92" s="63" t="s">
        <v>65</v>
      </c>
      <c r="F92" s="64">
        <v>5.9917058377877301E-2</v>
      </c>
      <c r="G92" s="63" t="s">
        <v>41</v>
      </c>
      <c r="H92" s="64">
        <v>9.9825518531392154E-2</v>
      </c>
      <c r="I92" s="63" t="s">
        <v>41</v>
      </c>
      <c r="J92" s="64">
        <v>0.11259851419142085</v>
      </c>
      <c r="K92" s="63" t="s">
        <v>41</v>
      </c>
      <c r="L92" s="64">
        <v>8.14343144832501E-2</v>
      </c>
    </row>
    <row r="93" spans="2:12" ht="15.75" thickBot="1" x14ac:dyDescent="0.3">
      <c r="B93" s="67">
        <v>5</v>
      </c>
      <c r="C93" s="68" t="s">
        <v>41</v>
      </c>
      <c r="D93" s="69">
        <v>5.1540265148552977E-2</v>
      </c>
      <c r="E93" s="70" t="s">
        <v>45</v>
      </c>
      <c r="F93" s="71">
        <v>5.9847639275908568E-2</v>
      </c>
      <c r="G93" s="70" t="s">
        <v>45</v>
      </c>
      <c r="H93" s="71">
        <v>5.5837095268597571E-2</v>
      </c>
      <c r="I93" s="70" t="s">
        <v>45</v>
      </c>
      <c r="J93" s="71">
        <v>7.5339685926346101E-2</v>
      </c>
      <c r="K93" s="70" t="s">
        <v>45</v>
      </c>
      <c r="L93" s="71">
        <v>6.3058912989952351E-2</v>
      </c>
    </row>
    <row r="94" spans="2:12" x14ac:dyDescent="0.25">
      <c r="B94" s="46"/>
      <c r="C94" s="31" t="s">
        <v>21</v>
      </c>
      <c r="D94" s="72"/>
      <c r="E94" s="73"/>
      <c r="F94" s="72"/>
      <c r="G94" s="73"/>
      <c r="H94" s="72"/>
      <c r="I94" s="73"/>
      <c r="J94" s="72"/>
      <c r="K94" s="73"/>
      <c r="L94" s="74"/>
    </row>
    <row r="95" spans="2:12" ht="15.75" thickBot="1" x14ac:dyDescent="0.3"/>
    <row r="96" spans="2:12" ht="15.75" thickBot="1" x14ac:dyDescent="0.3">
      <c r="C96" s="118">
        <v>2020</v>
      </c>
      <c r="D96" s="119"/>
      <c r="E96" s="119"/>
      <c r="F96" s="119"/>
      <c r="G96" s="119"/>
      <c r="H96" s="119"/>
      <c r="I96" s="119"/>
      <c r="J96" s="119"/>
      <c r="K96" s="119"/>
      <c r="L96" s="120"/>
    </row>
    <row r="97" spans="2:12" ht="15.75" thickBot="1" x14ac:dyDescent="0.3">
      <c r="B97" s="58" t="s">
        <v>36</v>
      </c>
      <c r="C97" s="121" t="s">
        <v>25</v>
      </c>
      <c r="D97" s="122"/>
      <c r="E97" s="121" t="s">
        <v>26</v>
      </c>
      <c r="F97" s="123"/>
      <c r="G97" s="121" t="s">
        <v>27</v>
      </c>
      <c r="H97" s="122"/>
      <c r="I97" s="123" t="s">
        <v>28</v>
      </c>
      <c r="J97" s="122"/>
      <c r="K97" s="123" t="s">
        <v>37</v>
      </c>
      <c r="L97" s="122"/>
    </row>
    <row r="98" spans="2:12" x14ac:dyDescent="0.25">
      <c r="B98" s="59">
        <v>1</v>
      </c>
      <c r="C98" s="60" t="s">
        <v>38</v>
      </c>
      <c r="D98" s="61">
        <v>0.33092107346076488</v>
      </c>
      <c r="E98" s="60" t="s">
        <v>39</v>
      </c>
      <c r="F98" s="61">
        <v>0.23970470764720278</v>
      </c>
      <c r="G98" s="60" t="s">
        <v>38</v>
      </c>
      <c r="H98" s="61">
        <v>0.36478767043807736</v>
      </c>
      <c r="I98" s="60" t="s">
        <v>38</v>
      </c>
      <c r="J98" s="61">
        <v>0.38417396110208624</v>
      </c>
      <c r="K98" s="60" t="s">
        <v>38</v>
      </c>
      <c r="L98" s="61">
        <v>0.33504492289158205</v>
      </c>
    </row>
    <row r="99" spans="2:12" x14ac:dyDescent="0.25">
      <c r="B99" s="62">
        <v>2</v>
      </c>
      <c r="C99" s="63" t="s">
        <v>40</v>
      </c>
      <c r="D99" s="64">
        <v>0.20488655776254225</v>
      </c>
      <c r="E99" s="63" t="s">
        <v>38</v>
      </c>
      <c r="F99" s="64">
        <v>0.22947588599538604</v>
      </c>
      <c r="G99" s="63" t="s">
        <v>40</v>
      </c>
      <c r="H99" s="64">
        <v>0.22966383437107382</v>
      </c>
      <c r="I99" s="63" t="s">
        <v>40</v>
      </c>
      <c r="J99" s="64">
        <v>0.21011748630408009</v>
      </c>
      <c r="K99" s="63" t="s">
        <v>40</v>
      </c>
      <c r="L99" s="64">
        <v>0.21068091092544403</v>
      </c>
    </row>
    <row r="100" spans="2:12" x14ac:dyDescent="0.25">
      <c r="B100" s="62">
        <v>3</v>
      </c>
      <c r="C100" s="63" t="s">
        <v>39</v>
      </c>
      <c r="D100" s="64">
        <v>0.20073344954385161</v>
      </c>
      <c r="E100" s="63" t="s">
        <v>40</v>
      </c>
      <c r="F100" s="64">
        <v>0.19416440666508922</v>
      </c>
      <c r="G100" s="63" t="s">
        <v>39</v>
      </c>
      <c r="H100" s="64">
        <v>0.10808518541473637</v>
      </c>
      <c r="I100" s="63" t="s">
        <v>39</v>
      </c>
      <c r="J100" s="64">
        <v>0.17547437342082042</v>
      </c>
      <c r="K100" s="63" t="s">
        <v>39</v>
      </c>
      <c r="L100" s="64">
        <v>0.1771623107592267</v>
      </c>
    </row>
    <row r="101" spans="2:12" x14ac:dyDescent="0.25">
      <c r="B101" s="62">
        <v>4</v>
      </c>
      <c r="C101" s="65" t="s">
        <v>45</v>
      </c>
      <c r="D101" s="66">
        <v>6.247938044049732E-2</v>
      </c>
      <c r="E101" s="63" t="s">
        <v>65</v>
      </c>
      <c r="F101" s="64">
        <v>7.7478467448874058E-2</v>
      </c>
      <c r="G101" s="63" t="s">
        <v>44</v>
      </c>
      <c r="H101" s="64">
        <v>5.6063136585104048E-2</v>
      </c>
      <c r="I101" s="63" t="s">
        <v>45</v>
      </c>
      <c r="J101" s="64">
        <v>6.3020849694868764E-2</v>
      </c>
      <c r="K101" s="63" t="s">
        <v>45</v>
      </c>
      <c r="L101" s="64">
        <v>4.8764802663317425E-2</v>
      </c>
    </row>
    <row r="102" spans="2:12" ht="15.75" thickBot="1" x14ac:dyDescent="0.3">
      <c r="B102" s="67">
        <v>5</v>
      </c>
      <c r="C102" s="68" t="s">
        <v>44</v>
      </c>
      <c r="D102" s="69">
        <v>3.7001444479268182E-2</v>
      </c>
      <c r="E102" s="70" t="s">
        <v>43</v>
      </c>
      <c r="F102" s="71">
        <v>6.1989401345120827E-2</v>
      </c>
      <c r="G102" s="70" t="s">
        <v>45</v>
      </c>
      <c r="H102" s="71">
        <v>4.5419821938425003E-2</v>
      </c>
      <c r="I102" s="70" t="s">
        <v>48</v>
      </c>
      <c r="J102" s="71">
        <v>3.789052785790515E-2</v>
      </c>
      <c r="K102" s="70" t="s">
        <v>44</v>
      </c>
      <c r="L102" s="71">
        <v>4.22387423106797E-2</v>
      </c>
    </row>
    <row r="103" spans="2:12" x14ac:dyDescent="0.25">
      <c r="B103" s="46"/>
      <c r="C103" s="31" t="s">
        <v>21</v>
      </c>
      <c r="D103" s="72"/>
      <c r="E103" s="73"/>
      <c r="F103" s="72"/>
      <c r="G103" s="73"/>
      <c r="H103" s="72"/>
      <c r="I103" s="73"/>
      <c r="J103" s="72"/>
      <c r="K103" s="73"/>
      <c r="L103" s="74"/>
    </row>
    <row r="104" spans="2:12" ht="15.75" thickBot="1" x14ac:dyDescent="0.3"/>
    <row r="105" spans="2:12" ht="15.75" thickBot="1" x14ac:dyDescent="0.3">
      <c r="C105" s="118">
        <v>2019</v>
      </c>
      <c r="D105" s="119"/>
      <c r="E105" s="119"/>
      <c r="F105" s="119"/>
      <c r="G105" s="119"/>
      <c r="H105" s="119"/>
      <c r="I105" s="119"/>
      <c r="J105" s="119"/>
      <c r="K105" s="119"/>
      <c r="L105" s="120"/>
    </row>
    <row r="106" spans="2:12" ht="15.75" thickBot="1" x14ac:dyDescent="0.3">
      <c r="B106" s="58" t="s">
        <v>36</v>
      </c>
      <c r="C106" s="121" t="s">
        <v>25</v>
      </c>
      <c r="D106" s="122"/>
      <c r="E106" s="121" t="s">
        <v>26</v>
      </c>
      <c r="F106" s="123"/>
      <c r="G106" s="121" t="s">
        <v>27</v>
      </c>
      <c r="H106" s="122"/>
      <c r="I106" s="123" t="s">
        <v>28</v>
      </c>
      <c r="J106" s="122"/>
      <c r="K106" s="123" t="s">
        <v>37</v>
      </c>
      <c r="L106" s="122"/>
    </row>
    <row r="107" spans="2:12" x14ac:dyDescent="0.25">
      <c r="B107" s="59">
        <v>1</v>
      </c>
      <c r="C107" s="60" t="s">
        <v>39</v>
      </c>
      <c r="D107" s="61">
        <v>0.2728502212487976</v>
      </c>
      <c r="E107" s="60" t="s">
        <v>38</v>
      </c>
      <c r="F107" s="61">
        <v>0.22661756725988463</v>
      </c>
      <c r="G107" s="60" t="s">
        <v>38</v>
      </c>
      <c r="H107" s="61">
        <v>0.22336502553413376</v>
      </c>
      <c r="I107" s="60" t="s">
        <v>39</v>
      </c>
      <c r="J107" s="61">
        <v>0.2422233102174913</v>
      </c>
      <c r="K107" s="60" t="s">
        <v>39</v>
      </c>
      <c r="L107" s="61">
        <v>0.23172980255898815</v>
      </c>
    </row>
    <row r="108" spans="2:12" x14ac:dyDescent="0.25">
      <c r="B108" s="62">
        <v>2</v>
      </c>
      <c r="C108" s="63" t="s">
        <v>38</v>
      </c>
      <c r="D108" s="64">
        <v>0.2540807154508371</v>
      </c>
      <c r="E108" s="63" t="s">
        <v>39</v>
      </c>
      <c r="F108" s="64">
        <v>0.22474847784380611</v>
      </c>
      <c r="G108" s="63" t="s">
        <v>39</v>
      </c>
      <c r="H108" s="64">
        <v>0.21211440005260582</v>
      </c>
      <c r="I108" s="63" t="s">
        <v>38</v>
      </c>
      <c r="J108" s="64">
        <v>0.21302310457433984</v>
      </c>
      <c r="K108" s="63" t="s">
        <v>38</v>
      </c>
      <c r="L108" s="64">
        <v>0.22970803742661172</v>
      </c>
    </row>
    <row r="109" spans="2:12" x14ac:dyDescent="0.25">
      <c r="B109" s="62">
        <v>3</v>
      </c>
      <c r="C109" s="63" t="s">
        <v>40</v>
      </c>
      <c r="D109" s="64">
        <v>0.16206319920382395</v>
      </c>
      <c r="E109" s="63" t="s">
        <v>40</v>
      </c>
      <c r="F109" s="64">
        <v>0.21751105254281075</v>
      </c>
      <c r="G109" s="63" t="s">
        <v>40</v>
      </c>
      <c r="H109" s="64">
        <v>0.21165745968472108</v>
      </c>
      <c r="I109" s="63" t="s">
        <v>40</v>
      </c>
      <c r="J109" s="64">
        <v>0.18843175937651346</v>
      </c>
      <c r="K109" s="63" t="s">
        <v>40</v>
      </c>
      <c r="L109" s="64">
        <v>0.19716693055941484</v>
      </c>
    </row>
    <row r="110" spans="2:12" x14ac:dyDescent="0.25">
      <c r="B110" s="62">
        <v>4</v>
      </c>
      <c r="C110" s="65" t="s">
        <v>45</v>
      </c>
      <c r="D110" s="66">
        <v>6.7201907429127905E-2</v>
      </c>
      <c r="E110" s="63" t="s">
        <v>41</v>
      </c>
      <c r="F110" s="64">
        <v>8.2994353326555442E-2</v>
      </c>
      <c r="G110" s="63" t="s">
        <v>41</v>
      </c>
      <c r="H110" s="64">
        <v>7.5668801885415443E-2</v>
      </c>
      <c r="I110" s="63" t="s">
        <v>44</v>
      </c>
      <c r="J110" s="64">
        <v>5.577878591105688E-2</v>
      </c>
      <c r="K110" s="63" t="s">
        <v>41</v>
      </c>
      <c r="L110" s="64">
        <v>6.2651814585291357E-2</v>
      </c>
    </row>
    <row r="111" spans="2:12" ht="15.75" thickBot="1" x14ac:dyDescent="0.3">
      <c r="B111" s="67">
        <v>5</v>
      </c>
      <c r="C111" s="68" t="s">
        <v>41</v>
      </c>
      <c r="D111" s="69">
        <v>6.5803576502433833E-2</v>
      </c>
      <c r="E111" s="70" t="s">
        <v>45</v>
      </c>
      <c r="F111" s="71">
        <v>7.1347059302611482E-2</v>
      </c>
      <c r="G111" s="70" t="s">
        <v>45</v>
      </c>
      <c r="H111" s="71">
        <v>6.5169648184370169E-2</v>
      </c>
      <c r="I111" s="70" t="s">
        <v>45</v>
      </c>
      <c r="J111" s="71">
        <v>5.0021506946175638E-2</v>
      </c>
      <c r="K111" s="70" t="s">
        <v>45</v>
      </c>
      <c r="L111" s="71">
        <v>6.2621279761914284E-2</v>
      </c>
    </row>
    <row r="112" spans="2:12" x14ac:dyDescent="0.25">
      <c r="B112" s="46"/>
      <c r="C112" s="31" t="s">
        <v>21</v>
      </c>
      <c r="D112" s="72"/>
      <c r="E112" s="73"/>
      <c r="F112" s="72"/>
      <c r="G112" s="73"/>
      <c r="H112" s="72"/>
      <c r="I112" s="73"/>
      <c r="J112" s="72"/>
      <c r="K112" s="73"/>
      <c r="L112" s="74"/>
    </row>
    <row r="113" spans="2:12" ht="15.75" thickBot="1" x14ac:dyDescent="0.3"/>
    <row r="114" spans="2:12" ht="15.75" thickBot="1" x14ac:dyDescent="0.3">
      <c r="C114" s="118">
        <v>2018</v>
      </c>
      <c r="D114" s="119"/>
      <c r="E114" s="119"/>
      <c r="F114" s="119"/>
      <c r="G114" s="119"/>
      <c r="H114" s="119"/>
      <c r="I114" s="119"/>
      <c r="J114" s="119"/>
      <c r="K114" s="119"/>
      <c r="L114" s="120"/>
    </row>
    <row r="115" spans="2:12" ht="15.75" thickBot="1" x14ac:dyDescent="0.3">
      <c r="B115" s="58" t="s">
        <v>36</v>
      </c>
      <c r="C115" s="121" t="s">
        <v>25</v>
      </c>
      <c r="D115" s="122"/>
      <c r="E115" s="121" t="s">
        <v>26</v>
      </c>
      <c r="F115" s="123"/>
      <c r="G115" s="121" t="s">
        <v>27</v>
      </c>
      <c r="H115" s="122"/>
      <c r="I115" s="123" t="s">
        <v>28</v>
      </c>
      <c r="J115" s="122"/>
      <c r="K115" s="123" t="s">
        <v>37</v>
      </c>
      <c r="L115" s="122"/>
    </row>
    <row r="116" spans="2:12" x14ac:dyDescent="0.25">
      <c r="B116" s="59">
        <v>1</v>
      </c>
      <c r="C116" s="60" t="s">
        <v>38</v>
      </c>
      <c r="D116" s="61">
        <v>0.31806303145780829</v>
      </c>
      <c r="E116" s="60" t="s">
        <v>38</v>
      </c>
      <c r="F116" s="61">
        <v>0.26349415597891135</v>
      </c>
      <c r="G116" s="60" t="s">
        <v>39</v>
      </c>
      <c r="H116" s="61">
        <v>0.22822162644706745</v>
      </c>
      <c r="I116" s="60" t="s">
        <v>39</v>
      </c>
      <c r="J116" s="61">
        <v>0.31996482681121041</v>
      </c>
      <c r="K116" s="60" t="s">
        <v>39</v>
      </c>
      <c r="L116" s="61">
        <v>0.23022184711145621</v>
      </c>
    </row>
    <row r="117" spans="2:12" x14ac:dyDescent="0.25">
      <c r="B117" s="62">
        <v>2</v>
      </c>
      <c r="C117" s="63" t="s">
        <v>39</v>
      </c>
      <c r="D117" s="64">
        <v>0.18926512077815993</v>
      </c>
      <c r="E117" s="63" t="s">
        <v>39</v>
      </c>
      <c r="F117" s="64">
        <v>0.17621894292611653</v>
      </c>
      <c r="G117" s="63" t="s">
        <v>40</v>
      </c>
      <c r="H117" s="64">
        <v>0.1771936465811513</v>
      </c>
      <c r="I117" s="63" t="s">
        <v>38</v>
      </c>
      <c r="J117" s="64">
        <v>0.17440667692852518</v>
      </c>
      <c r="K117" s="63" t="s">
        <v>38</v>
      </c>
      <c r="L117" s="64">
        <v>0.22822414604981084</v>
      </c>
    </row>
    <row r="118" spans="2:12" x14ac:dyDescent="0.25">
      <c r="B118" s="62">
        <v>3</v>
      </c>
      <c r="C118" s="63" t="s">
        <v>40</v>
      </c>
      <c r="D118" s="64">
        <v>0.13426415548686932</v>
      </c>
      <c r="E118" s="63" t="s">
        <v>40</v>
      </c>
      <c r="F118" s="64">
        <v>0.15912487928873487</v>
      </c>
      <c r="G118" s="63" t="s">
        <v>38</v>
      </c>
      <c r="H118" s="64">
        <v>0.15226627580681565</v>
      </c>
      <c r="I118" s="63" t="s">
        <v>40</v>
      </c>
      <c r="J118" s="64">
        <v>0.15866373645079176</v>
      </c>
      <c r="K118" s="63" t="s">
        <v>40</v>
      </c>
      <c r="L118" s="64">
        <v>0.15678846791436768</v>
      </c>
    </row>
    <row r="119" spans="2:12" x14ac:dyDescent="0.25">
      <c r="B119" s="62">
        <v>4</v>
      </c>
      <c r="C119" s="65" t="s">
        <v>41</v>
      </c>
      <c r="D119" s="66">
        <v>0.11159850250968191</v>
      </c>
      <c r="E119" s="63" t="s">
        <v>41</v>
      </c>
      <c r="F119" s="64">
        <v>0.11172205615375543</v>
      </c>
      <c r="G119" s="63" t="s">
        <v>41</v>
      </c>
      <c r="H119" s="64">
        <v>0.11686060878981415</v>
      </c>
      <c r="I119" s="63" t="s">
        <v>45</v>
      </c>
      <c r="J119" s="64">
        <v>6.206397102933555E-2</v>
      </c>
      <c r="K119" s="63" t="s">
        <v>41</v>
      </c>
      <c r="L119" s="64">
        <v>9.524957832949546E-2</v>
      </c>
    </row>
    <row r="120" spans="2:12" ht="15.75" thickBot="1" x14ac:dyDescent="0.3">
      <c r="B120" s="67">
        <v>5</v>
      </c>
      <c r="C120" s="68" t="s">
        <v>42</v>
      </c>
      <c r="D120" s="69">
        <v>4.8910058607742127E-2</v>
      </c>
      <c r="E120" s="70" t="s">
        <v>43</v>
      </c>
      <c r="F120" s="71">
        <v>7.6842949735761321E-2</v>
      </c>
      <c r="G120" s="70" t="s">
        <v>43</v>
      </c>
      <c r="H120" s="71">
        <v>7.1663540520067126E-2</v>
      </c>
      <c r="I120" s="70" t="s">
        <v>44</v>
      </c>
      <c r="J120" s="71">
        <v>5.0791413693757684E-2</v>
      </c>
      <c r="K120" s="70" t="s">
        <v>44</v>
      </c>
      <c r="L120" s="71">
        <v>5.0819081775474131E-2</v>
      </c>
    </row>
    <row r="121" spans="2:12" x14ac:dyDescent="0.25">
      <c r="B121" s="46"/>
      <c r="C121" s="31" t="s">
        <v>21</v>
      </c>
      <c r="D121" s="72"/>
      <c r="E121" s="73"/>
      <c r="F121" s="72"/>
      <c r="G121" s="73"/>
      <c r="H121" s="72"/>
      <c r="I121" s="73"/>
      <c r="J121" s="72"/>
      <c r="K121" s="73"/>
      <c r="L121" s="74"/>
    </row>
    <row r="122" spans="2:12" ht="15.75" thickBot="1" x14ac:dyDescent="0.3"/>
    <row r="123" spans="2:12" ht="15.75" thickBot="1" x14ac:dyDescent="0.3">
      <c r="C123" s="118">
        <v>2017</v>
      </c>
      <c r="D123" s="119"/>
      <c r="E123" s="119"/>
      <c r="F123" s="119"/>
      <c r="G123" s="119"/>
      <c r="H123" s="119"/>
      <c r="I123" s="119"/>
      <c r="J123" s="119"/>
      <c r="K123" s="119"/>
      <c r="L123" s="120"/>
    </row>
    <row r="124" spans="2:12" ht="15.75" thickBot="1" x14ac:dyDescent="0.3">
      <c r="B124" s="58" t="s">
        <v>36</v>
      </c>
      <c r="C124" s="121" t="s">
        <v>25</v>
      </c>
      <c r="D124" s="122"/>
      <c r="E124" s="121" t="s">
        <v>26</v>
      </c>
      <c r="F124" s="123"/>
      <c r="G124" s="121" t="s">
        <v>27</v>
      </c>
      <c r="H124" s="122"/>
      <c r="I124" s="123" t="s">
        <v>28</v>
      </c>
      <c r="J124" s="122"/>
      <c r="K124" s="123" t="s">
        <v>37</v>
      </c>
      <c r="L124" s="122"/>
    </row>
    <row r="125" spans="2:12" x14ac:dyDescent="0.25">
      <c r="B125" s="59">
        <v>1</v>
      </c>
      <c r="C125" s="60" t="s">
        <v>38</v>
      </c>
      <c r="D125" s="61">
        <v>0.38801384560138408</v>
      </c>
      <c r="E125" s="60" t="s">
        <v>38</v>
      </c>
      <c r="F125" s="61">
        <v>0.35999293322953246</v>
      </c>
      <c r="G125" s="60" t="s">
        <v>38</v>
      </c>
      <c r="H125" s="61">
        <v>0.34558722607808934</v>
      </c>
      <c r="I125" s="60" t="s">
        <v>39</v>
      </c>
      <c r="J125" s="61">
        <v>0.29356348166512347</v>
      </c>
      <c r="K125" s="60" t="s">
        <v>38</v>
      </c>
      <c r="L125" s="61">
        <v>0.33419482984886295</v>
      </c>
    </row>
    <row r="126" spans="2:12" x14ac:dyDescent="0.25">
      <c r="B126" s="62">
        <v>2</v>
      </c>
      <c r="C126" s="63" t="s">
        <v>39</v>
      </c>
      <c r="D126" s="64">
        <v>0.26290330197273004</v>
      </c>
      <c r="E126" s="63" t="s">
        <v>39</v>
      </c>
      <c r="F126" s="64">
        <v>0.23160742772465584</v>
      </c>
      <c r="G126" s="63" t="s">
        <v>40</v>
      </c>
      <c r="H126" s="64">
        <v>0.17425687985845154</v>
      </c>
      <c r="I126" s="63" t="s">
        <v>38</v>
      </c>
      <c r="J126" s="64">
        <v>0.25021853677986894</v>
      </c>
      <c r="K126" s="63" t="s">
        <v>39</v>
      </c>
      <c r="L126" s="64">
        <v>0.2362362227985082</v>
      </c>
    </row>
    <row r="127" spans="2:12" x14ac:dyDescent="0.25">
      <c r="B127" s="62">
        <v>3</v>
      </c>
      <c r="C127" s="63" t="s">
        <v>40</v>
      </c>
      <c r="D127" s="64">
        <v>0.10014020572208907</v>
      </c>
      <c r="E127" s="63" t="s">
        <v>40</v>
      </c>
      <c r="F127" s="64">
        <v>0.15087352894063361</v>
      </c>
      <c r="G127" s="63" t="s">
        <v>39</v>
      </c>
      <c r="H127" s="64">
        <v>0.15735184965947241</v>
      </c>
      <c r="I127" s="63" t="s">
        <v>40</v>
      </c>
      <c r="J127" s="64">
        <v>0.12069914476226136</v>
      </c>
      <c r="K127" s="63" t="s">
        <v>40</v>
      </c>
      <c r="L127" s="64">
        <v>0.13659631145400408</v>
      </c>
    </row>
    <row r="128" spans="2:12" x14ac:dyDescent="0.25">
      <c r="B128" s="62">
        <v>4</v>
      </c>
      <c r="C128" s="65" t="s">
        <v>41</v>
      </c>
      <c r="D128" s="66">
        <v>8.5923410185855448E-2</v>
      </c>
      <c r="E128" s="63" t="s">
        <v>41</v>
      </c>
      <c r="F128" s="64">
        <v>0.1020301392145526</v>
      </c>
      <c r="G128" s="63" t="s">
        <v>41</v>
      </c>
      <c r="H128" s="64">
        <v>0.10121731476711575</v>
      </c>
      <c r="I128" s="63" t="s">
        <v>41</v>
      </c>
      <c r="J128" s="64">
        <v>0.11429721144278567</v>
      </c>
      <c r="K128" s="63" t="s">
        <v>41</v>
      </c>
      <c r="L128" s="64">
        <v>0.10277191950104905</v>
      </c>
    </row>
    <row r="129" spans="2:12" ht="15.75" thickBot="1" x14ac:dyDescent="0.3">
      <c r="B129" s="67">
        <v>5</v>
      </c>
      <c r="C129" s="68" t="s">
        <v>43</v>
      </c>
      <c r="D129" s="69">
        <v>3.8103321191512725E-2</v>
      </c>
      <c r="E129" s="70" t="s">
        <v>44</v>
      </c>
      <c r="F129" s="71">
        <v>4.0999802006802692E-2</v>
      </c>
      <c r="G129" s="70" t="s">
        <v>44</v>
      </c>
      <c r="H129" s="71">
        <v>6.5995933175882454E-2</v>
      </c>
      <c r="I129" s="70" t="s">
        <v>42</v>
      </c>
      <c r="J129" s="71">
        <v>5.0679157555109315E-2</v>
      </c>
      <c r="K129" s="70" t="s">
        <v>44</v>
      </c>
      <c r="L129" s="71">
        <v>4.0724300592549556E-2</v>
      </c>
    </row>
    <row r="130" spans="2:12" x14ac:dyDescent="0.25">
      <c r="B130" s="46"/>
      <c r="C130" s="31" t="s">
        <v>21</v>
      </c>
      <c r="D130" s="72"/>
      <c r="E130" s="73"/>
      <c r="F130" s="72"/>
      <c r="G130" s="73"/>
      <c r="H130" s="72"/>
      <c r="I130" s="73"/>
      <c r="J130" s="72"/>
      <c r="K130" s="73"/>
      <c r="L130" s="74"/>
    </row>
    <row r="131" spans="2:12" ht="15.75" thickBot="1" x14ac:dyDescent="0.3"/>
    <row r="132" spans="2:12" ht="15.75" thickBot="1" x14ac:dyDescent="0.3">
      <c r="C132" s="118">
        <v>2016</v>
      </c>
      <c r="D132" s="119"/>
      <c r="E132" s="119"/>
      <c r="F132" s="119"/>
      <c r="G132" s="119"/>
      <c r="H132" s="119"/>
      <c r="I132" s="119"/>
      <c r="J132" s="119"/>
      <c r="K132" s="119"/>
      <c r="L132" s="120"/>
    </row>
    <row r="133" spans="2:12" ht="15.75" thickBot="1" x14ac:dyDescent="0.3">
      <c r="B133" s="58" t="s">
        <v>36</v>
      </c>
      <c r="C133" s="121" t="s">
        <v>25</v>
      </c>
      <c r="D133" s="122"/>
      <c r="E133" s="121" t="s">
        <v>26</v>
      </c>
      <c r="F133" s="123"/>
      <c r="G133" s="121" t="s">
        <v>27</v>
      </c>
      <c r="H133" s="122"/>
      <c r="I133" s="123" t="s">
        <v>28</v>
      </c>
      <c r="J133" s="122"/>
      <c r="K133" s="123" t="s">
        <v>37</v>
      </c>
      <c r="L133" s="122"/>
    </row>
    <row r="134" spans="2:12" x14ac:dyDescent="0.25">
      <c r="B134" s="59">
        <v>1</v>
      </c>
      <c r="C134" s="60" t="s">
        <v>38</v>
      </c>
      <c r="D134" s="61">
        <v>0.41395425735731167</v>
      </c>
      <c r="E134" s="60" t="s">
        <v>38</v>
      </c>
      <c r="F134" s="61">
        <v>0.50188595944887526</v>
      </c>
      <c r="G134" s="60" t="s">
        <v>38</v>
      </c>
      <c r="H134" s="61">
        <v>0.54977892852876475</v>
      </c>
      <c r="I134" s="60" t="s">
        <v>38</v>
      </c>
      <c r="J134" s="61">
        <v>0.37762305190650436</v>
      </c>
      <c r="K134" s="60" t="s">
        <v>38</v>
      </c>
      <c r="L134" s="61">
        <v>0.46006580522081769</v>
      </c>
    </row>
    <row r="135" spans="2:12" x14ac:dyDescent="0.25">
      <c r="B135" s="62">
        <v>2</v>
      </c>
      <c r="C135" s="63" t="s">
        <v>39</v>
      </c>
      <c r="D135" s="64">
        <v>0.28476653375071576</v>
      </c>
      <c r="E135" s="63" t="s">
        <v>39</v>
      </c>
      <c r="F135" s="64">
        <v>0.22259014517295672</v>
      </c>
      <c r="G135" s="63" t="s">
        <v>40</v>
      </c>
      <c r="H135" s="64">
        <v>0.13745232872580465</v>
      </c>
      <c r="I135" s="63" t="s">
        <v>39</v>
      </c>
      <c r="J135" s="64">
        <v>0.28010711969135788</v>
      </c>
      <c r="K135" s="63" t="s">
        <v>39</v>
      </c>
      <c r="L135" s="64">
        <v>0.21474375291427741</v>
      </c>
    </row>
    <row r="136" spans="2:12" x14ac:dyDescent="0.25">
      <c r="B136" s="62">
        <v>3</v>
      </c>
      <c r="C136" s="63" t="s">
        <v>40</v>
      </c>
      <c r="D136" s="64">
        <v>0.10932320084530608</v>
      </c>
      <c r="E136" s="63" t="s">
        <v>40</v>
      </c>
      <c r="F136" s="64">
        <v>0.11752919137184967</v>
      </c>
      <c r="G136" s="63" t="s">
        <v>41</v>
      </c>
      <c r="H136" s="64">
        <v>8.9545783940573206E-2</v>
      </c>
      <c r="I136" s="63" t="s">
        <v>40</v>
      </c>
      <c r="J136" s="64">
        <v>0.10585605961929773</v>
      </c>
      <c r="K136" s="63" t="s">
        <v>40</v>
      </c>
      <c r="L136" s="64">
        <v>0.11776881831155075</v>
      </c>
    </row>
    <row r="137" spans="2:12" x14ac:dyDescent="0.25">
      <c r="B137" s="62">
        <v>4</v>
      </c>
      <c r="C137" s="65" t="s">
        <v>43</v>
      </c>
      <c r="D137" s="66">
        <v>5.1510478489329818E-2</v>
      </c>
      <c r="E137" s="63" t="s">
        <v>41</v>
      </c>
      <c r="F137" s="64">
        <v>4.5485407587769047E-2</v>
      </c>
      <c r="G137" s="63" t="s">
        <v>39</v>
      </c>
      <c r="H137" s="64">
        <v>8.2798755290902692E-2</v>
      </c>
      <c r="I137" s="63" t="s">
        <v>44</v>
      </c>
      <c r="J137" s="64">
        <v>7.7348137565437694E-2</v>
      </c>
      <c r="K137" s="63" t="s">
        <v>41</v>
      </c>
      <c r="L137" s="64">
        <v>5.8257562231750375E-2</v>
      </c>
    </row>
    <row r="138" spans="2:12" ht="15.75" thickBot="1" x14ac:dyDescent="0.3">
      <c r="B138" s="67">
        <v>5</v>
      </c>
      <c r="C138" s="68" t="s">
        <v>45</v>
      </c>
      <c r="D138" s="69">
        <v>5.0526782446516906E-2</v>
      </c>
      <c r="E138" s="70" t="s">
        <v>43</v>
      </c>
      <c r="F138" s="71">
        <v>4.0564190550062849E-2</v>
      </c>
      <c r="G138" s="70" t="s">
        <v>44</v>
      </c>
      <c r="H138" s="71">
        <v>4.8830584035268042E-2</v>
      </c>
      <c r="I138" s="70" t="s">
        <v>41</v>
      </c>
      <c r="J138" s="71">
        <v>5.2944171507597858E-2</v>
      </c>
      <c r="K138" s="70" t="s">
        <v>44</v>
      </c>
      <c r="L138" s="71">
        <v>4.3631733932012043E-2</v>
      </c>
    </row>
    <row r="139" spans="2:12" x14ac:dyDescent="0.25">
      <c r="B139" s="46"/>
      <c r="C139" s="31" t="s">
        <v>21</v>
      </c>
      <c r="D139" s="72"/>
      <c r="E139" s="73"/>
      <c r="F139" s="72"/>
      <c r="G139" s="73"/>
      <c r="H139" s="72"/>
      <c r="I139" s="73"/>
      <c r="J139" s="72"/>
      <c r="K139" s="73"/>
      <c r="L139" s="74"/>
    </row>
    <row r="140" spans="2:12" ht="15.75" thickBot="1" x14ac:dyDescent="0.3"/>
    <row r="141" spans="2:12" ht="15.75" thickBot="1" x14ac:dyDescent="0.3">
      <c r="C141" s="118">
        <v>2015</v>
      </c>
      <c r="D141" s="119"/>
      <c r="E141" s="119"/>
      <c r="F141" s="119"/>
      <c r="G141" s="119"/>
      <c r="H141" s="119"/>
      <c r="I141" s="119"/>
      <c r="J141" s="119"/>
      <c r="K141" s="119"/>
      <c r="L141" s="120"/>
    </row>
    <row r="142" spans="2:12" ht="15.75" thickBot="1" x14ac:dyDescent="0.3">
      <c r="B142" s="58" t="s">
        <v>36</v>
      </c>
      <c r="C142" s="121" t="s">
        <v>25</v>
      </c>
      <c r="D142" s="122"/>
      <c r="E142" s="121" t="s">
        <v>26</v>
      </c>
      <c r="F142" s="123"/>
      <c r="G142" s="121" t="s">
        <v>27</v>
      </c>
      <c r="H142" s="122"/>
      <c r="I142" s="123" t="s">
        <v>28</v>
      </c>
      <c r="J142" s="122"/>
      <c r="K142" s="123" t="s">
        <v>37</v>
      </c>
      <c r="L142" s="122"/>
    </row>
    <row r="143" spans="2:12" x14ac:dyDescent="0.25">
      <c r="B143" s="59">
        <v>1</v>
      </c>
      <c r="C143" s="60" t="s">
        <v>39</v>
      </c>
      <c r="D143" s="61">
        <v>0.39184600638913186</v>
      </c>
      <c r="E143" s="60" t="s">
        <v>39</v>
      </c>
      <c r="F143" s="61">
        <v>0.31753095382252439</v>
      </c>
      <c r="G143" s="60" t="s">
        <v>38</v>
      </c>
      <c r="H143" s="61">
        <v>0.28754354641860325</v>
      </c>
      <c r="I143" s="60" t="s">
        <v>46</v>
      </c>
      <c r="J143" s="61">
        <v>0.46710512649408975</v>
      </c>
      <c r="K143" s="60" t="s">
        <v>39</v>
      </c>
      <c r="L143" s="61">
        <v>0.26346029814708044</v>
      </c>
    </row>
    <row r="144" spans="2:12" x14ac:dyDescent="0.25">
      <c r="B144" s="62">
        <v>2</v>
      </c>
      <c r="C144" s="63" t="s">
        <v>46</v>
      </c>
      <c r="D144" s="64">
        <v>0.24414783817913505</v>
      </c>
      <c r="E144" s="63" t="s">
        <v>38</v>
      </c>
      <c r="F144" s="64">
        <v>0.30477097103598433</v>
      </c>
      <c r="G144" s="63" t="s">
        <v>40</v>
      </c>
      <c r="H144" s="64">
        <v>0.21531747031085036</v>
      </c>
      <c r="I144" s="63" t="s">
        <v>38</v>
      </c>
      <c r="J144" s="64">
        <v>0.17652024239427083</v>
      </c>
      <c r="K144" s="63" t="s">
        <v>46</v>
      </c>
      <c r="L144" s="64">
        <v>0.24358640481964319</v>
      </c>
    </row>
    <row r="145" spans="2:12" x14ac:dyDescent="0.25">
      <c r="B145" s="62">
        <v>3</v>
      </c>
      <c r="C145" s="63" t="s">
        <v>38</v>
      </c>
      <c r="D145" s="64">
        <v>0.17838307508788256</v>
      </c>
      <c r="E145" s="63" t="s">
        <v>45</v>
      </c>
      <c r="F145" s="64">
        <v>0.10404729562743151</v>
      </c>
      <c r="G145" s="63" t="s">
        <v>39</v>
      </c>
      <c r="H145" s="64">
        <v>0.2118308745905523</v>
      </c>
      <c r="I145" s="63" t="s">
        <v>39</v>
      </c>
      <c r="J145" s="64">
        <v>0.15982994091925881</v>
      </c>
      <c r="K145" s="63" t="s">
        <v>38</v>
      </c>
      <c r="L145" s="64">
        <v>0.2196545349342528</v>
      </c>
    </row>
    <row r="146" spans="2:12" x14ac:dyDescent="0.25">
      <c r="B146" s="62">
        <v>4</v>
      </c>
      <c r="C146" s="63" t="s">
        <v>40</v>
      </c>
      <c r="D146" s="64">
        <v>8.8730442067311135E-2</v>
      </c>
      <c r="E146" s="63" t="s">
        <v>40</v>
      </c>
      <c r="F146" s="64">
        <v>9.1768129008372432E-2</v>
      </c>
      <c r="G146" s="63" t="s">
        <v>44</v>
      </c>
      <c r="H146" s="64">
        <v>9.8682033589750001E-2</v>
      </c>
      <c r="I146" s="63" t="s">
        <v>40</v>
      </c>
      <c r="J146" s="64">
        <v>8.0167352074394141E-2</v>
      </c>
      <c r="K146" s="63" t="s">
        <v>40</v>
      </c>
      <c r="L146" s="64">
        <v>0.10976716896813768</v>
      </c>
    </row>
    <row r="147" spans="2:12" ht="15.75" thickBot="1" x14ac:dyDescent="0.3">
      <c r="B147" s="67">
        <v>5</v>
      </c>
      <c r="C147" s="70" t="s">
        <v>43</v>
      </c>
      <c r="D147" s="71">
        <v>4.6818812301122177E-2</v>
      </c>
      <c r="E147" s="70" t="s">
        <v>46</v>
      </c>
      <c r="F147" s="71">
        <v>7.7254047647191182E-2</v>
      </c>
      <c r="G147" s="70" t="s">
        <v>45</v>
      </c>
      <c r="H147" s="71">
        <v>6.2225664013141731E-2</v>
      </c>
      <c r="I147" s="70" t="s">
        <v>44</v>
      </c>
      <c r="J147" s="71">
        <v>3.953376826729809E-2</v>
      </c>
      <c r="K147" s="70" t="s">
        <v>45</v>
      </c>
      <c r="L147" s="71">
        <v>3.8002686240271318E-2</v>
      </c>
    </row>
    <row r="148" spans="2:12" x14ac:dyDescent="0.25">
      <c r="B148" s="46"/>
      <c r="C148" s="31" t="s">
        <v>21</v>
      </c>
      <c r="D148" s="72"/>
      <c r="E148" s="73"/>
      <c r="F148" s="72"/>
      <c r="G148" s="73"/>
      <c r="H148" s="72"/>
      <c r="I148" s="73"/>
      <c r="J148" s="72"/>
      <c r="K148" s="73"/>
      <c r="L148" s="74"/>
    </row>
    <row r="149" spans="2:12" ht="15.75" thickBot="1" x14ac:dyDescent="0.3"/>
    <row r="150" spans="2:12" ht="15.75" thickBot="1" x14ac:dyDescent="0.3">
      <c r="C150" s="118">
        <v>2014</v>
      </c>
      <c r="D150" s="119"/>
      <c r="E150" s="119"/>
      <c r="F150" s="119"/>
      <c r="G150" s="119"/>
      <c r="H150" s="119"/>
      <c r="I150" s="119"/>
      <c r="J150" s="119"/>
      <c r="K150" s="119"/>
      <c r="L150" s="120"/>
    </row>
    <row r="151" spans="2:12" ht="15.75" thickBot="1" x14ac:dyDescent="0.3">
      <c r="B151" s="58" t="s">
        <v>36</v>
      </c>
      <c r="C151" s="121" t="s">
        <v>25</v>
      </c>
      <c r="D151" s="122"/>
      <c r="E151" s="121" t="s">
        <v>26</v>
      </c>
      <c r="F151" s="123"/>
      <c r="G151" s="121" t="s">
        <v>27</v>
      </c>
      <c r="H151" s="122"/>
      <c r="I151" s="123" t="s">
        <v>28</v>
      </c>
      <c r="J151" s="122"/>
      <c r="K151" s="123" t="s">
        <v>37</v>
      </c>
      <c r="L151" s="122"/>
    </row>
    <row r="152" spans="2:12" x14ac:dyDescent="0.25">
      <c r="B152" s="59">
        <v>1</v>
      </c>
      <c r="C152" s="60" t="s">
        <v>46</v>
      </c>
      <c r="D152" s="61">
        <v>0.54235871582392925</v>
      </c>
      <c r="E152" s="60" t="s">
        <v>46</v>
      </c>
      <c r="F152" s="61">
        <v>0.46368040501381957</v>
      </c>
      <c r="G152" s="60" t="s">
        <v>46</v>
      </c>
      <c r="H152" s="61">
        <v>0.38411488228823243</v>
      </c>
      <c r="I152" s="60" t="s">
        <v>46</v>
      </c>
      <c r="J152" s="61">
        <v>0.53383719985301448</v>
      </c>
      <c r="K152" s="60" t="s">
        <v>46</v>
      </c>
      <c r="L152" s="61">
        <v>0.49068731173050695</v>
      </c>
    </row>
    <row r="153" spans="2:12" x14ac:dyDescent="0.25">
      <c r="B153" s="62">
        <v>2</v>
      </c>
      <c r="C153" s="63" t="s">
        <v>38</v>
      </c>
      <c r="D153" s="64">
        <v>0.15843914571312975</v>
      </c>
      <c r="E153" s="63" t="s">
        <v>39</v>
      </c>
      <c r="F153" s="64">
        <v>0.1952347913409235</v>
      </c>
      <c r="G153" s="63" t="s">
        <v>40</v>
      </c>
      <c r="H153" s="64">
        <v>0.19527329577323169</v>
      </c>
      <c r="I153" s="63" t="s">
        <v>40</v>
      </c>
      <c r="J153" s="64">
        <v>0.18715412773463663</v>
      </c>
      <c r="K153" s="63" t="s">
        <v>38</v>
      </c>
      <c r="L153" s="64">
        <v>0.13190008226073757</v>
      </c>
    </row>
    <row r="154" spans="2:12" x14ac:dyDescent="0.25">
      <c r="B154" s="62">
        <v>3</v>
      </c>
      <c r="C154" s="63" t="s">
        <v>39</v>
      </c>
      <c r="D154" s="64">
        <v>0.14066217744999779</v>
      </c>
      <c r="E154" s="63" t="s">
        <v>38</v>
      </c>
      <c r="F154" s="64">
        <v>0.15610573586538248</v>
      </c>
      <c r="G154" s="63" t="s">
        <v>38</v>
      </c>
      <c r="H154" s="64">
        <v>0.1449854690089164</v>
      </c>
      <c r="I154" s="63" t="s">
        <v>38</v>
      </c>
      <c r="J154" s="64">
        <v>9.3684525673078473E-2</v>
      </c>
      <c r="K154" s="63" t="s">
        <v>39</v>
      </c>
      <c r="L154" s="64">
        <v>0.12408915302393148</v>
      </c>
    </row>
    <row r="155" spans="2:12" x14ac:dyDescent="0.25">
      <c r="B155" s="62">
        <v>4</v>
      </c>
      <c r="C155" s="63" t="s">
        <v>40</v>
      </c>
      <c r="D155" s="64">
        <v>5.5747116882599472E-2</v>
      </c>
      <c r="E155" s="63" t="s">
        <v>41</v>
      </c>
      <c r="F155" s="64">
        <v>8.3072066329238942E-2</v>
      </c>
      <c r="G155" s="63" t="s">
        <v>39</v>
      </c>
      <c r="H155" s="64">
        <v>0.12290010162810254</v>
      </c>
      <c r="I155" s="63" t="s">
        <v>39</v>
      </c>
      <c r="J155" s="64">
        <v>7.1447143952704767E-2</v>
      </c>
      <c r="K155" s="63" t="s">
        <v>40</v>
      </c>
      <c r="L155" s="64">
        <v>0.12149803637205465</v>
      </c>
    </row>
    <row r="156" spans="2:12" ht="15.75" thickBot="1" x14ac:dyDescent="0.3">
      <c r="B156" s="67">
        <v>5</v>
      </c>
      <c r="C156" s="70" t="s">
        <v>41</v>
      </c>
      <c r="D156" s="71">
        <v>4.8375817932459229E-2</v>
      </c>
      <c r="E156" s="70" t="s">
        <v>43</v>
      </c>
      <c r="F156" s="71">
        <v>1.3636326069589842E-2</v>
      </c>
      <c r="G156" s="70" t="s">
        <v>44</v>
      </c>
      <c r="H156" s="71">
        <v>5.3574804242702764E-2</v>
      </c>
      <c r="I156" s="70" t="s">
        <v>44</v>
      </c>
      <c r="J156" s="71">
        <v>3.1684576294904405E-2</v>
      </c>
      <c r="K156" s="70" t="s">
        <v>41</v>
      </c>
      <c r="L156" s="71">
        <v>4.4335825106742964E-2</v>
      </c>
    </row>
    <row r="157" spans="2:12" x14ac:dyDescent="0.25">
      <c r="B157" s="46"/>
      <c r="C157" s="31" t="s">
        <v>21</v>
      </c>
      <c r="D157" s="72"/>
      <c r="E157" s="73"/>
      <c r="F157" s="72"/>
      <c r="G157" s="73"/>
      <c r="H157" s="72"/>
      <c r="I157" s="73"/>
      <c r="J157" s="72"/>
      <c r="K157" s="73"/>
      <c r="L157" s="74"/>
    </row>
    <row r="158" spans="2:12" ht="15.75" thickBot="1" x14ac:dyDescent="0.3"/>
    <row r="159" spans="2:12" ht="15.75" thickBot="1" x14ac:dyDescent="0.3">
      <c r="C159" s="118" t="s">
        <v>47</v>
      </c>
      <c r="D159" s="119"/>
      <c r="E159" s="119"/>
      <c r="F159" s="119"/>
      <c r="G159" s="119"/>
      <c r="H159" s="119"/>
      <c r="I159" s="119"/>
      <c r="J159" s="119"/>
      <c r="K159" s="119"/>
      <c r="L159" s="120"/>
    </row>
    <row r="160" spans="2:12" s="46" customFormat="1" ht="15.75" thickBot="1" x14ac:dyDescent="0.3">
      <c r="B160" s="58" t="s">
        <v>36</v>
      </c>
      <c r="C160" s="121" t="s">
        <v>25</v>
      </c>
      <c r="D160" s="122"/>
      <c r="E160" s="121" t="s">
        <v>26</v>
      </c>
      <c r="F160" s="123"/>
      <c r="G160" s="121" t="s">
        <v>27</v>
      </c>
      <c r="H160" s="122"/>
      <c r="I160" s="123" t="s">
        <v>28</v>
      </c>
      <c r="J160" s="122"/>
      <c r="K160" s="123" t="s">
        <v>37</v>
      </c>
      <c r="L160" s="122"/>
    </row>
    <row r="161" spans="2:12" x14ac:dyDescent="0.25">
      <c r="B161" s="59">
        <v>1</v>
      </c>
      <c r="C161" s="60" t="s">
        <v>46</v>
      </c>
      <c r="D161" s="61">
        <v>0.664013234016265</v>
      </c>
      <c r="E161" s="60" t="s">
        <v>46</v>
      </c>
      <c r="F161" s="61">
        <v>0.59841011287000401</v>
      </c>
      <c r="G161" s="60" t="s">
        <v>46</v>
      </c>
      <c r="H161" s="61">
        <v>0.6569711250910597</v>
      </c>
      <c r="I161" s="60" t="s">
        <v>46</v>
      </c>
      <c r="J161" s="61">
        <v>0.58210199869872914</v>
      </c>
      <c r="K161" s="60" t="s">
        <v>46</v>
      </c>
      <c r="L161" s="61">
        <v>0.62452464203850167</v>
      </c>
    </row>
    <row r="162" spans="2:12" x14ac:dyDescent="0.25">
      <c r="B162" s="62">
        <v>2</v>
      </c>
      <c r="C162" s="63" t="s">
        <v>39</v>
      </c>
      <c r="D162" s="64">
        <v>0.13377641369842058</v>
      </c>
      <c r="E162" s="63" t="s">
        <v>39</v>
      </c>
      <c r="F162" s="64">
        <v>0.12853917799721973</v>
      </c>
      <c r="G162" s="63" t="s">
        <v>38</v>
      </c>
      <c r="H162" s="64">
        <v>0.14363636033318045</v>
      </c>
      <c r="I162" s="63" t="s">
        <v>38</v>
      </c>
      <c r="J162" s="64">
        <v>0.17737344364332611</v>
      </c>
      <c r="K162" s="63" t="s">
        <v>38</v>
      </c>
      <c r="L162" s="64">
        <v>0.14243650450859838</v>
      </c>
    </row>
    <row r="163" spans="2:12" x14ac:dyDescent="0.25">
      <c r="B163" s="62">
        <v>3</v>
      </c>
      <c r="C163" s="63" t="s">
        <v>38</v>
      </c>
      <c r="D163" s="64">
        <v>0.10902754112243755</v>
      </c>
      <c r="E163" s="63" t="s">
        <v>38</v>
      </c>
      <c r="F163" s="64">
        <v>0.1259758865707119</v>
      </c>
      <c r="G163" s="63" t="s">
        <v>41</v>
      </c>
      <c r="H163" s="64">
        <v>5.5140942985502948E-2</v>
      </c>
      <c r="I163" s="63" t="s">
        <v>39</v>
      </c>
      <c r="J163" s="64">
        <v>9.8096457925505171E-2</v>
      </c>
      <c r="K163" s="63" t="s">
        <v>39</v>
      </c>
      <c r="L163" s="64">
        <v>9.5419657852736747E-2</v>
      </c>
    </row>
    <row r="164" spans="2:12" x14ac:dyDescent="0.25">
      <c r="B164" s="62">
        <v>4</v>
      </c>
      <c r="C164" s="63" t="s">
        <v>41</v>
      </c>
      <c r="D164" s="64">
        <v>4.6327087858734739E-2</v>
      </c>
      <c r="E164" s="63" t="s">
        <v>41</v>
      </c>
      <c r="F164" s="64">
        <v>7.386100506378325E-2</v>
      </c>
      <c r="G164" s="63" t="s">
        <v>39</v>
      </c>
      <c r="H164" s="64">
        <v>3.8823878063301169E-2</v>
      </c>
      <c r="I164" s="63" t="s">
        <v>44</v>
      </c>
      <c r="J164" s="64">
        <v>4.1667771088000009E-2</v>
      </c>
      <c r="K164" s="63" t="s">
        <v>41</v>
      </c>
      <c r="L164" s="64">
        <v>4.6161987429266381E-2</v>
      </c>
    </row>
    <row r="165" spans="2:12" ht="15.75" thickBot="1" x14ac:dyDescent="0.3">
      <c r="B165" s="67">
        <v>5</v>
      </c>
      <c r="C165" s="70" t="s">
        <v>43</v>
      </c>
      <c r="D165" s="71">
        <v>9.8581632335386343E-3</v>
      </c>
      <c r="E165" s="70" t="s">
        <v>48</v>
      </c>
      <c r="F165" s="71">
        <v>1.5084996756377962E-2</v>
      </c>
      <c r="G165" s="70" t="s">
        <v>43</v>
      </c>
      <c r="H165" s="71">
        <v>3.1548885158145835E-2</v>
      </c>
      <c r="I165" s="70" t="s">
        <v>40</v>
      </c>
      <c r="J165" s="71">
        <v>2.6848290155122391E-2</v>
      </c>
      <c r="K165" s="70" t="s">
        <v>44</v>
      </c>
      <c r="L165" s="71">
        <v>2.2439217163893219E-2</v>
      </c>
    </row>
    <row r="166" spans="2:12" x14ac:dyDescent="0.25">
      <c r="B166" s="46"/>
      <c r="C166" s="31" t="s">
        <v>21</v>
      </c>
      <c r="D166" s="72"/>
      <c r="E166" s="73"/>
      <c r="F166" s="72"/>
      <c r="G166" s="73"/>
      <c r="H166" s="72"/>
      <c r="I166" s="73"/>
      <c r="J166" s="72"/>
      <c r="K166" s="73"/>
      <c r="L166" s="74"/>
    </row>
    <row r="167" spans="2:12" ht="13.5" customHeight="1" thickBot="1" x14ac:dyDescent="0.3"/>
    <row r="168" spans="2:12" ht="15.75" thickBot="1" x14ac:dyDescent="0.3">
      <c r="C168" s="118" t="s">
        <v>49</v>
      </c>
      <c r="D168" s="119"/>
      <c r="E168" s="119"/>
      <c r="F168" s="119"/>
      <c r="G168" s="119"/>
      <c r="H168" s="119"/>
      <c r="I168" s="119"/>
      <c r="J168" s="119"/>
      <c r="K168" s="119"/>
      <c r="L168" s="120"/>
    </row>
    <row r="169" spans="2:12" s="46" customFormat="1" ht="15.75" thickBot="1" x14ac:dyDescent="0.3">
      <c r="B169" s="58" t="s">
        <v>36</v>
      </c>
      <c r="C169" s="121" t="s">
        <v>25</v>
      </c>
      <c r="D169" s="122"/>
      <c r="E169" s="121" t="s">
        <v>26</v>
      </c>
      <c r="F169" s="123"/>
      <c r="G169" s="121" t="s">
        <v>27</v>
      </c>
      <c r="H169" s="122"/>
      <c r="I169" s="123" t="s">
        <v>28</v>
      </c>
      <c r="J169" s="122"/>
      <c r="K169" s="123" t="s">
        <v>37</v>
      </c>
      <c r="L169" s="122"/>
    </row>
    <row r="170" spans="2:12" x14ac:dyDescent="0.25">
      <c r="B170" s="59">
        <v>1</v>
      </c>
      <c r="C170" s="60" t="s">
        <v>46</v>
      </c>
      <c r="D170" s="61">
        <v>0.76139999999999997</v>
      </c>
      <c r="E170" s="60" t="s">
        <v>46</v>
      </c>
      <c r="F170" s="61">
        <v>0.65814706584598726</v>
      </c>
      <c r="G170" s="60" t="s">
        <v>46</v>
      </c>
      <c r="H170" s="61">
        <v>0.77095444839598415</v>
      </c>
      <c r="I170" s="60" t="s">
        <v>46</v>
      </c>
      <c r="J170" s="61">
        <v>0.40075633569381502</v>
      </c>
      <c r="K170" s="60" t="s">
        <v>46</v>
      </c>
      <c r="L170" s="61">
        <v>0.62305321883799858</v>
      </c>
    </row>
    <row r="171" spans="2:12" x14ac:dyDescent="0.25">
      <c r="B171" s="62">
        <v>2</v>
      </c>
      <c r="C171" s="63" t="s">
        <v>38</v>
      </c>
      <c r="D171" s="64">
        <v>7.7600000000000002E-2</v>
      </c>
      <c r="E171" s="63" t="s">
        <v>39</v>
      </c>
      <c r="F171" s="64">
        <v>0.17146930491405662</v>
      </c>
      <c r="G171" s="63" t="s">
        <v>38</v>
      </c>
      <c r="H171" s="64">
        <v>8.6856131154284186E-2</v>
      </c>
      <c r="I171" s="63" t="s">
        <v>39</v>
      </c>
      <c r="J171" s="64">
        <v>0.30481728989177281</v>
      </c>
      <c r="K171" s="63" t="s">
        <v>39</v>
      </c>
      <c r="L171" s="64">
        <v>0.15739284722684244</v>
      </c>
    </row>
    <row r="172" spans="2:12" x14ac:dyDescent="0.25">
      <c r="B172" s="62">
        <v>3</v>
      </c>
      <c r="C172" s="63" t="s">
        <v>39</v>
      </c>
      <c r="D172" s="64">
        <v>4.8300000000000003E-2</v>
      </c>
      <c r="E172" s="63" t="s">
        <v>38</v>
      </c>
      <c r="F172" s="64">
        <v>8.6326962308157174E-2</v>
      </c>
      <c r="G172" s="63" t="s">
        <v>39</v>
      </c>
      <c r="H172" s="64">
        <v>4.912743810853646E-2</v>
      </c>
      <c r="I172" s="63" t="s">
        <v>38</v>
      </c>
      <c r="J172" s="64">
        <v>0.13282710275808388</v>
      </c>
      <c r="K172" s="63" t="s">
        <v>38</v>
      </c>
      <c r="L172" s="64">
        <v>9.2215987702910951E-2</v>
      </c>
    </row>
    <row r="173" spans="2:12" x14ac:dyDescent="0.25">
      <c r="B173" s="62">
        <v>4</v>
      </c>
      <c r="C173" s="63" t="s">
        <v>41</v>
      </c>
      <c r="D173" s="64">
        <v>4.7399999999999998E-2</v>
      </c>
      <c r="E173" s="63" t="s">
        <v>41</v>
      </c>
      <c r="F173" s="64">
        <v>4.6143195051547826E-2</v>
      </c>
      <c r="G173" s="63" t="s">
        <v>41</v>
      </c>
      <c r="H173" s="64">
        <v>4.6796434638002871E-2</v>
      </c>
      <c r="I173" s="63" t="s">
        <v>41</v>
      </c>
      <c r="J173" s="64">
        <v>6.4183431416137901E-2</v>
      </c>
      <c r="K173" s="63" t="s">
        <v>41</v>
      </c>
      <c r="L173" s="64">
        <v>5.8547503524493498E-2</v>
      </c>
    </row>
    <row r="174" spans="2:12" ht="15.75" thickBot="1" x14ac:dyDescent="0.3">
      <c r="B174" s="67">
        <v>5</v>
      </c>
      <c r="C174" s="70" t="s">
        <v>50</v>
      </c>
      <c r="D174" s="71">
        <v>1.2E-2</v>
      </c>
      <c r="E174" s="70" t="s">
        <v>50</v>
      </c>
      <c r="F174" s="71">
        <v>8.9077669570210034E-3</v>
      </c>
      <c r="G174" s="70" t="s">
        <v>44</v>
      </c>
      <c r="H174" s="71">
        <v>9.638821799050911E-3</v>
      </c>
      <c r="I174" s="70" t="s">
        <v>44</v>
      </c>
      <c r="J174" s="71">
        <v>4.0570547887265704E-2</v>
      </c>
      <c r="K174" s="70" t="s">
        <v>50</v>
      </c>
      <c r="L174" s="71">
        <v>1.5181887986679608E-2</v>
      </c>
    </row>
    <row r="175" spans="2:12" x14ac:dyDescent="0.25">
      <c r="B175" s="46"/>
      <c r="C175" s="31" t="s">
        <v>21</v>
      </c>
      <c r="D175" s="72"/>
      <c r="E175" s="73"/>
      <c r="F175" s="72"/>
      <c r="G175" s="73"/>
      <c r="H175" s="72"/>
      <c r="I175" s="73"/>
      <c r="J175" s="72"/>
      <c r="K175" s="73"/>
      <c r="L175" s="74"/>
    </row>
    <row r="176" spans="2:12" ht="15.75" thickBot="1" x14ac:dyDescent="0.3"/>
    <row r="177" spans="2:12" ht="15.75" thickBot="1" x14ac:dyDescent="0.3">
      <c r="C177" s="118" t="s">
        <v>51</v>
      </c>
      <c r="D177" s="119"/>
      <c r="E177" s="119"/>
      <c r="F177" s="119"/>
      <c r="G177" s="119"/>
      <c r="H177" s="119"/>
      <c r="I177" s="119"/>
      <c r="J177" s="119"/>
      <c r="K177" s="119"/>
      <c r="L177" s="120"/>
    </row>
    <row r="178" spans="2:12" ht="15.75" thickBot="1" x14ac:dyDescent="0.3">
      <c r="B178" s="58" t="s">
        <v>36</v>
      </c>
      <c r="C178" s="115" t="s">
        <v>25</v>
      </c>
      <c r="D178" s="116"/>
      <c r="E178" s="115" t="s">
        <v>26</v>
      </c>
      <c r="F178" s="117"/>
      <c r="G178" s="115" t="s">
        <v>27</v>
      </c>
      <c r="H178" s="116"/>
      <c r="I178" s="117" t="s">
        <v>28</v>
      </c>
      <c r="J178" s="116"/>
      <c r="K178" s="117" t="s">
        <v>37</v>
      </c>
      <c r="L178" s="116"/>
    </row>
    <row r="179" spans="2:12" x14ac:dyDescent="0.25">
      <c r="B179" s="59">
        <v>1</v>
      </c>
      <c r="C179" s="63" t="s">
        <v>46</v>
      </c>
      <c r="D179" s="64">
        <v>0.5086292295160596</v>
      </c>
      <c r="E179" s="63" t="s">
        <v>46</v>
      </c>
      <c r="F179" s="64">
        <v>0.50917149325460742</v>
      </c>
      <c r="G179" s="63" t="s">
        <v>46</v>
      </c>
      <c r="H179" s="64">
        <v>0.54390444886078249</v>
      </c>
      <c r="I179" s="63" t="s">
        <v>46</v>
      </c>
      <c r="J179" s="64">
        <v>0.51669363221989273</v>
      </c>
      <c r="K179" s="63" t="s">
        <v>46</v>
      </c>
      <c r="L179" s="64">
        <v>0.52055678306262954</v>
      </c>
    </row>
    <row r="180" spans="2:12" x14ac:dyDescent="0.25">
      <c r="B180" s="62">
        <v>2</v>
      </c>
      <c r="C180" s="63" t="s">
        <v>39</v>
      </c>
      <c r="D180" s="64">
        <v>0.23182427061777114</v>
      </c>
      <c r="E180" s="63" t="s">
        <v>38</v>
      </c>
      <c r="F180" s="64">
        <v>0.17879463504763238</v>
      </c>
      <c r="G180" s="63" t="s">
        <v>38</v>
      </c>
      <c r="H180" s="64">
        <v>0.13567202827665722</v>
      </c>
      <c r="I180" s="63" t="s">
        <v>38</v>
      </c>
      <c r="J180" s="64">
        <v>0.19124559197084337</v>
      </c>
      <c r="K180" s="63" t="s">
        <v>39</v>
      </c>
      <c r="L180" s="64">
        <v>0.16792406919154901</v>
      </c>
    </row>
    <row r="181" spans="2:12" x14ac:dyDescent="0.25">
      <c r="B181" s="62">
        <v>3</v>
      </c>
      <c r="C181" s="63" t="s">
        <v>38</v>
      </c>
      <c r="D181" s="64">
        <v>0.11226226202694603</v>
      </c>
      <c r="E181" s="63" t="s">
        <v>39</v>
      </c>
      <c r="F181" s="64">
        <v>0.17586197645655841</v>
      </c>
      <c r="G181" s="63" t="s">
        <v>39</v>
      </c>
      <c r="H181" s="64">
        <v>0.12589436720266878</v>
      </c>
      <c r="I181" s="63" t="s">
        <v>39</v>
      </c>
      <c r="J181" s="64">
        <v>0.1609862140643675</v>
      </c>
      <c r="K181" s="63" t="s">
        <v>38</v>
      </c>
      <c r="L181" s="64">
        <v>0.16026316799212842</v>
      </c>
    </row>
    <row r="182" spans="2:12" x14ac:dyDescent="0.25">
      <c r="B182" s="62">
        <v>4</v>
      </c>
      <c r="C182" s="63" t="s">
        <v>41</v>
      </c>
      <c r="D182" s="64">
        <v>4.6529812405670834E-2</v>
      </c>
      <c r="E182" s="63" t="s">
        <v>41</v>
      </c>
      <c r="F182" s="64">
        <v>5.9247011680456457E-2</v>
      </c>
      <c r="G182" s="63" t="s">
        <v>41</v>
      </c>
      <c r="H182" s="64">
        <v>5.1851424070375032E-2</v>
      </c>
      <c r="I182" s="63" t="s">
        <v>44</v>
      </c>
      <c r="J182" s="64">
        <v>5.6116769853861943E-2</v>
      </c>
      <c r="K182" s="63" t="s">
        <v>41</v>
      </c>
      <c r="L182" s="64">
        <v>4.5678825854376347E-2</v>
      </c>
    </row>
    <row r="183" spans="2:12" ht="15.75" thickBot="1" x14ac:dyDescent="0.3">
      <c r="B183" s="67">
        <v>5</v>
      </c>
      <c r="C183" s="70" t="s">
        <v>50</v>
      </c>
      <c r="D183" s="71">
        <v>3.0788983744757609E-2</v>
      </c>
      <c r="E183" s="70" t="s">
        <v>50</v>
      </c>
      <c r="F183" s="71">
        <v>2.4980903548452012E-2</v>
      </c>
      <c r="G183" s="70" t="s">
        <v>44</v>
      </c>
      <c r="H183" s="71">
        <v>4.606467175354384E-2</v>
      </c>
      <c r="I183" s="70" t="s">
        <v>41</v>
      </c>
      <c r="J183" s="71">
        <v>3.2294545545259346E-2</v>
      </c>
      <c r="K183" s="70" t="s">
        <v>44</v>
      </c>
      <c r="L183" s="71">
        <v>3.2230451862395107E-2</v>
      </c>
    </row>
    <row r="184" spans="2:12" x14ac:dyDescent="0.25">
      <c r="C184" s="31" t="s">
        <v>21</v>
      </c>
    </row>
    <row r="185" spans="2:12" ht="15.75" thickBot="1" x14ac:dyDescent="0.3"/>
    <row r="186" spans="2:12" ht="15.75" thickBot="1" x14ac:dyDescent="0.3">
      <c r="C186" s="118" t="s">
        <v>52</v>
      </c>
      <c r="D186" s="119"/>
      <c r="E186" s="119"/>
      <c r="F186" s="119"/>
      <c r="G186" s="119"/>
      <c r="H186" s="119"/>
      <c r="I186" s="119"/>
      <c r="J186" s="119"/>
      <c r="K186" s="119"/>
      <c r="L186" s="120"/>
    </row>
    <row r="187" spans="2:12" ht="15.75" thickBot="1" x14ac:dyDescent="0.3">
      <c r="B187" s="58" t="s">
        <v>36</v>
      </c>
      <c r="C187" s="115" t="s">
        <v>25</v>
      </c>
      <c r="D187" s="116"/>
      <c r="E187" s="115" t="s">
        <v>26</v>
      </c>
      <c r="F187" s="117"/>
      <c r="G187" s="115" t="s">
        <v>27</v>
      </c>
      <c r="H187" s="116"/>
      <c r="I187" s="117" t="s">
        <v>28</v>
      </c>
      <c r="J187" s="116"/>
      <c r="K187" s="117" t="s">
        <v>37</v>
      </c>
      <c r="L187" s="116"/>
    </row>
    <row r="188" spans="2:12" x14ac:dyDescent="0.25">
      <c r="B188" s="59">
        <v>1</v>
      </c>
      <c r="C188" s="63" t="s">
        <v>46</v>
      </c>
      <c r="D188" s="75">
        <v>46.04</v>
      </c>
      <c r="E188" s="63" t="s">
        <v>46</v>
      </c>
      <c r="F188" s="76">
        <v>49.85</v>
      </c>
      <c r="G188" s="63" t="s">
        <v>46</v>
      </c>
      <c r="H188" s="75">
        <v>65.22</v>
      </c>
      <c r="I188" s="77" t="s">
        <v>46</v>
      </c>
      <c r="J188" s="75">
        <v>41.95</v>
      </c>
      <c r="K188" s="77" t="s">
        <v>46</v>
      </c>
      <c r="L188" s="78">
        <v>50.890223856347305</v>
      </c>
    </row>
    <row r="189" spans="2:12" x14ac:dyDescent="0.25">
      <c r="B189" s="62">
        <v>2</v>
      </c>
      <c r="C189" s="63" t="s">
        <v>39</v>
      </c>
      <c r="D189" s="75">
        <v>19.37</v>
      </c>
      <c r="E189" s="63" t="s">
        <v>39</v>
      </c>
      <c r="F189" s="76">
        <v>19.05</v>
      </c>
      <c r="G189" s="63" t="s">
        <v>44</v>
      </c>
      <c r="H189" s="75">
        <v>8.92</v>
      </c>
      <c r="I189" s="77" t="s">
        <v>38</v>
      </c>
      <c r="J189" s="75">
        <v>27.9</v>
      </c>
      <c r="K189" s="77" t="s">
        <v>38</v>
      </c>
      <c r="L189" s="78">
        <v>16.498830888583925</v>
      </c>
    </row>
    <row r="190" spans="2:12" x14ac:dyDescent="0.25">
      <c r="B190" s="62">
        <v>3</v>
      </c>
      <c r="C190" s="63" t="s">
        <v>50</v>
      </c>
      <c r="D190" s="75">
        <v>14.46</v>
      </c>
      <c r="E190" s="63" t="s">
        <v>38</v>
      </c>
      <c r="F190" s="76">
        <v>16.96</v>
      </c>
      <c r="G190" s="63" t="s">
        <v>38</v>
      </c>
      <c r="H190" s="75">
        <v>8</v>
      </c>
      <c r="I190" s="77" t="s">
        <v>39</v>
      </c>
      <c r="J190" s="75">
        <v>13.56</v>
      </c>
      <c r="K190" s="77" t="s">
        <v>39</v>
      </c>
      <c r="L190" s="78">
        <v>14.092799768452496</v>
      </c>
    </row>
    <row r="191" spans="2:12" x14ac:dyDescent="0.25">
      <c r="B191" s="62">
        <v>4</v>
      </c>
      <c r="C191" s="63" t="s">
        <v>38</v>
      </c>
      <c r="D191" s="75">
        <v>7.39</v>
      </c>
      <c r="E191" s="63" t="s">
        <v>41</v>
      </c>
      <c r="F191" s="76">
        <v>5.61</v>
      </c>
      <c r="G191" s="63" t="s">
        <v>39</v>
      </c>
      <c r="H191" s="75">
        <v>7.06</v>
      </c>
      <c r="I191" s="77" t="s">
        <v>44</v>
      </c>
      <c r="J191" s="75">
        <v>4.71</v>
      </c>
      <c r="K191" s="77" t="s">
        <v>50</v>
      </c>
      <c r="L191" s="78">
        <v>5.2731895676160985</v>
      </c>
    </row>
    <row r="192" spans="2:12" ht="15.75" thickBot="1" x14ac:dyDescent="0.3">
      <c r="B192" s="67">
        <v>5</v>
      </c>
      <c r="C192" s="70" t="s">
        <v>41</v>
      </c>
      <c r="D192" s="79">
        <v>3.4</v>
      </c>
      <c r="E192" s="70" t="s">
        <v>50</v>
      </c>
      <c r="F192" s="80">
        <v>4.5999999999999996</v>
      </c>
      <c r="G192" s="70" t="s">
        <v>41</v>
      </c>
      <c r="H192" s="79">
        <v>2.95</v>
      </c>
      <c r="I192" s="81" t="s">
        <v>41</v>
      </c>
      <c r="J192" s="79">
        <v>3.59</v>
      </c>
      <c r="K192" s="81" t="s">
        <v>44</v>
      </c>
      <c r="L192" s="82">
        <v>4.011475637638771</v>
      </c>
    </row>
    <row r="193" spans="2:12" x14ac:dyDescent="0.25">
      <c r="C193" s="31" t="s">
        <v>21</v>
      </c>
    </row>
    <row r="194" spans="2:12" ht="15.75" thickBot="1" x14ac:dyDescent="0.3"/>
    <row r="195" spans="2:12" ht="15.75" thickBot="1" x14ac:dyDescent="0.3">
      <c r="C195" s="118" t="s">
        <v>53</v>
      </c>
      <c r="D195" s="119"/>
      <c r="E195" s="119"/>
      <c r="F195" s="119"/>
      <c r="G195" s="119"/>
      <c r="H195" s="119"/>
      <c r="I195" s="119"/>
      <c r="J195" s="119"/>
      <c r="K195" s="119"/>
      <c r="L195" s="120"/>
    </row>
    <row r="196" spans="2:12" ht="15.75" thickBot="1" x14ac:dyDescent="0.3">
      <c r="B196" s="58" t="s">
        <v>36</v>
      </c>
      <c r="C196" s="115" t="s">
        <v>25</v>
      </c>
      <c r="D196" s="116"/>
      <c r="E196" s="115" t="s">
        <v>26</v>
      </c>
      <c r="F196" s="117"/>
      <c r="G196" s="115" t="s">
        <v>27</v>
      </c>
      <c r="H196" s="116"/>
      <c r="I196" s="117" t="s">
        <v>28</v>
      </c>
      <c r="J196" s="116"/>
      <c r="K196" s="117" t="s">
        <v>37</v>
      </c>
      <c r="L196" s="116"/>
    </row>
    <row r="197" spans="2:12" x14ac:dyDescent="0.25">
      <c r="B197" s="59">
        <v>1</v>
      </c>
      <c r="C197" s="63" t="s">
        <v>46</v>
      </c>
      <c r="D197" s="75">
        <v>54.66</v>
      </c>
      <c r="E197" s="63" t="s">
        <v>46</v>
      </c>
      <c r="F197" s="76">
        <v>40.270000000000003</v>
      </c>
      <c r="G197" s="63" t="s">
        <v>38</v>
      </c>
      <c r="H197" s="75">
        <v>32.79</v>
      </c>
      <c r="I197" s="77" t="s">
        <v>46</v>
      </c>
      <c r="J197" s="75">
        <v>41.35</v>
      </c>
      <c r="K197" s="77" t="s">
        <v>46</v>
      </c>
      <c r="L197" s="78">
        <v>39.898187359254706</v>
      </c>
    </row>
    <row r="198" spans="2:12" x14ac:dyDescent="0.25">
      <c r="B198" s="62">
        <v>2</v>
      </c>
      <c r="C198" s="63" t="s">
        <v>39</v>
      </c>
      <c r="D198" s="75">
        <v>17.059999999999999</v>
      </c>
      <c r="E198" s="63" t="s">
        <v>39</v>
      </c>
      <c r="F198" s="76">
        <v>21.29</v>
      </c>
      <c r="G198" s="63" t="s">
        <v>46</v>
      </c>
      <c r="H198" s="75">
        <v>22.83</v>
      </c>
      <c r="I198" s="77" t="s">
        <v>38</v>
      </c>
      <c r="J198" s="75">
        <v>15.65</v>
      </c>
      <c r="K198" s="77" t="s">
        <v>38</v>
      </c>
      <c r="L198" s="78">
        <v>17.300891575627276</v>
      </c>
    </row>
    <row r="199" spans="2:12" x14ac:dyDescent="0.25">
      <c r="B199" s="62">
        <v>3</v>
      </c>
      <c r="C199" s="63" t="s">
        <v>50</v>
      </c>
      <c r="D199" s="75">
        <v>12.86</v>
      </c>
      <c r="E199" s="63" t="s">
        <v>38</v>
      </c>
      <c r="F199" s="76">
        <v>14.45</v>
      </c>
      <c r="G199" s="63" t="s">
        <v>50</v>
      </c>
      <c r="H199" s="75">
        <v>15.04</v>
      </c>
      <c r="I199" s="77" t="s">
        <v>39</v>
      </c>
      <c r="J199" s="75">
        <v>15.21</v>
      </c>
      <c r="K199" s="77" t="s">
        <v>39</v>
      </c>
      <c r="L199" s="78">
        <v>15.685015802576361</v>
      </c>
    </row>
    <row r="200" spans="2:12" x14ac:dyDescent="0.25">
      <c r="B200" s="62">
        <v>4</v>
      </c>
      <c r="C200" s="63" t="s">
        <v>38</v>
      </c>
      <c r="D200" s="75">
        <v>6.29</v>
      </c>
      <c r="E200" s="63" t="s">
        <v>50</v>
      </c>
      <c r="F200" s="76">
        <v>12.03</v>
      </c>
      <c r="G200" s="63" t="s">
        <v>39</v>
      </c>
      <c r="H200" s="75">
        <v>10.49</v>
      </c>
      <c r="I200" s="77" t="s">
        <v>50</v>
      </c>
      <c r="J200" s="75">
        <v>14.72</v>
      </c>
      <c r="K200" s="77" t="s">
        <v>50</v>
      </c>
      <c r="L200" s="78">
        <v>13.822898237376224</v>
      </c>
    </row>
    <row r="201" spans="2:12" ht="15.75" thickBot="1" x14ac:dyDescent="0.3">
      <c r="B201" s="67">
        <v>5</v>
      </c>
      <c r="C201" s="70" t="s">
        <v>54</v>
      </c>
      <c r="D201" s="79">
        <v>2.36</v>
      </c>
      <c r="E201" s="70" t="s">
        <v>45</v>
      </c>
      <c r="F201" s="80">
        <v>3.4</v>
      </c>
      <c r="G201" s="70" t="s">
        <v>44</v>
      </c>
      <c r="H201" s="79">
        <v>6.7</v>
      </c>
      <c r="I201" s="81" t="s">
        <v>44</v>
      </c>
      <c r="J201" s="79">
        <v>4.1500000000000004</v>
      </c>
      <c r="K201" s="81" t="s">
        <v>44</v>
      </c>
      <c r="L201" s="82">
        <v>3.501679306962286</v>
      </c>
    </row>
    <row r="202" spans="2:12" x14ac:dyDescent="0.25">
      <c r="C202" s="31" t="s">
        <v>21</v>
      </c>
    </row>
    <row r="203" spans="2:12" ht="15.75" thickBot="1" x14ac:dyDescent="0.3"/>
    <row r="204" spans="2:12" ht="15.75" thickBot="1" x14ac:dyDescent="0.3">
      <c r="C204" s="118" t="s">
        <v>55</v>
      </c>
      <c r="D204" s="119"/>
      <c r="E204" s="119"/>
      <c r="F204" s="119"/>
      <c r="G204" s="119"/>
      <c r="H204" s="119"/>
      <c r="I204" s="119"/>
      <c r="J204" s="119"/>
      <c r="K204" s="119"/>
      <c r="L204" s="120"/>
    </row>
    <row r="205" spans="2:12" ht="15.75" thickBot="1" x14ac:dyDescent="0.3">
      <c r="B205" s="58" t="s">
        <v>36</v>
      </c>
      <c r="C205" s="115" t="s">
        <v>25</v>
      </c>
      <c r="D205" s="116"/>
      <c r="E205" s="115" t="s">
        <v>26</v>
      </c>
      <c r="F205" s="117"/>
      <c r="G205" s="115" t="s">
        <v>27</v>
      </c>
      <c r="H205" s="116"/>
      <c r="I205" s="117" t="s">
        <v>28</v>
      </c>
      <c r="J205" s="116"/>
      <c r="K205" s="117" t="s">
        <v>37</v>
      </c>
      <c r="L205" s="116"/>
    </row>
    <row r="206" spans="2:12" x14ac:dyDescent="0.25">
      <c r="B206" s="59">
        <v>1</v>
      </c>
      <c r="C206" s="63" t="s">
        <v>46</v>
      </c>
      <c r="D206" s="75">
        <v>31.35</v>
      </c>
      <c r="E206" s="63" t="s">
        <v>46</v>
      </c>
      <c r="F206" s="76">
        <v>48.75</v>
      </c>
      <c r="G206" s="63" t="s">
        <v>46</v>
      </c>
      <c r="H206" s="75">
        <v>39.99</v>
      </c>
      <c r="I206" s="77" t="s">
        <v>46</v>
      </c>
      <c r="J206" s="75">
        <v>45.48</v>
      </c>
      <c r="K206" s="77" t="s">
        <v>46</v>
      </c>
      <c r="L206" s="78">
        <v>42.117491030937671</v>
      </c>
    </row>
    <row r="207" spans="2:12" x14ac:dyDescent="0.25">
      <c r="B207" s="62">
        <v>2</v>
      </c>
      <c r="C207" s="63" t="s">
        <v>39</v>
      </c>
      <c r="D207" s="75">
        <v>27.12</v>
      </c>
      <c r="E207" s="63" t="s">
        <v>39</v>
      </c>
      <c r="F207" s="76">
        <v>24.66</v>
      </c>
      <c r="G207" s="63" t="s">
        <v>39</v>
      </c>
      <c r="H207" s="75">
        <v>19.48</v>
      </c>
      <c r="I207" s="77" t="s">
        <v>39</v>
      </c>
      <c r="J207" s="75">
        <v>16.59</v>
      </c>
      <c r="K207" s="77" t="s">
        <v>39</v>
      </c>
      <c r="L207" s="78">
        <v>21.33032356610461</v>
      </c>
    </row>
    <row r="208" spans="2:12" x14ac:dyDescent="0.25">
      <c r="B208" s="62">
        <v>3</v>
      </c>
      <c r="C208" s="63" t="s">
        <v>40</v>
      </c>
      <c r="D208" s="75">
        <v>13.12</v>
      </c>
      <c r="E208" s="63" t="s">
        <v>38</v>
      </c>
      <c r="F208" s="76">
        <v>7.01</v>
      </c>
      <c r="G208" s="63" t="s">
        <v>44</v>
      </c>
      <c r="H208" s="75">
        <v>12.76</v>
      </c>
      <c r="I208" s="77" t="s">
        <v>50</v>
      </c>
      <c r="J208" s="75">
        <v>12.44</v>
      </c>
      <c r="K208" s="77" t="s">
        <v>50</v>
      </c>
      <c r="L208" s="78">
        <v>6.7883618665729504</v>
      </c>
    </row>
    <row r="209" spans="2:12" x14ac:dyDescent="0.25">
      <c r="B209" s="62">
        <v>4</v>
      </c>
      <c r="C209" s="63" t="s">
        <v>50</v>
      </c>
      <c r="D209" s="75">
        <v>7.87</v>
      </c>
      <c r="E209" s="63" t="s">
        <v>45</v>
      </c>
      <c r="F209" s="76">
        <v>3.6</v>
      </c>
      <c r="G209" s="63" t="s">
        <v>38</v>
      </c>
      <c r="H209" s="75">
        <v>7.33</v>
      </c>
      <c r="I209" s="77" t="s">
        <v>44</v>
      </c>
      <c r="J209" s="75">
        <v>9.23</v>
      </c>
      <c r="K209" s="77" t="s">
        <v>44</v>
      </c>
      <c r="L209" s="78">
        <v>6.4681151263194794</v>
      </c>
    </row>
    <row r="210" spans="2:12" ht="15.75" thickBot="1" x14ac:dyDescent="0.3">
      <c r="B210" s="67">
        <v>5</v>
      </c>
      <c r="C210" s="70" t="s">
        <v>38</v>
      </c>
      <c r="D210" s="79">
        <v>4.6399999999999997</v>
      </c>
      <c r="E210" s="70" t="s">
        <v>56</v>
      </c>
      <c r="F210" s="80">
        <v>2.17</v>
      </c>
      <c r="G210" s="70" t="s">
        <v>50</v>
      </c>
      <c r="H210" s="79">
        <v>4.32</v>
      </c>
      <c r="I210" s="81" t="s">
        <v>38</v>
      </c>
      <c r="J210" s="79">
        <v>6.1</v>
      </c>
      <c r="K210" s="81" t="s">
        <v>38</v>
      </c>
      <c r="L210" s="82">
        <v>6.3680599683695034</v>
      </c>
    </row>
    <row r="211" spans="2:12" x14ac:dyDescent="0.25">
      <c r="C211" s="31" t="s">
        <v>21</v>
      </c>
    </row>
    <row r="212" spans="2:12" ht="15.75" thickBot="1" x14ac:dyDescent="0.3"/>
    <row r="213" spans="2:12" ht="15.75" thickBot="1" x14ac:dyDescent="0.3">
      <c r="C213" s="118" t="s">
        <v>57</v>
      </c>
      <c r="D213" s="119"/>
      <c r="E213" s="119"/>
      <c r="F213" s="119"/>
      <c r="G213" s="119"/>
      <c r="H213" s="119"/>
      <c r="I213" s="119"/>
      <c r="J213" s="119"/>
      <c r="K213" s="119"/>
      <c r="L213" s="120"/>
    </row>
    <row r="214" spans="2:12" ht="15.75" thickBot="1" x14ac:dyDescent="0.3">
      <c r="B214" s="58" t="s">
        <v>36</v>
      </c>
      <c r="C214" s="115" t="s">
        <v>25</v>
      </c>
      <c r="D214" s="116"/>
      <c r="E214" s="115" t="s">
        <v>26</v>
      </c>
      <c r="F214" s="117"/>
      <c r="G214" s="115" t="s">
        <v>27</v>
      </c>
      <c r="H214" s="116"/>
      <c r="I214" s="117" t="s">
        <v>28</v>
      </c>
      <c r="J214" s="116"/>
      <c r="K214" s="117" t="s">
        <v>37</v>
      </c>
      <c r="L214" s="116"/>
    </row>
    <row r="215" spans="2:12" x14ac:dyDescent="0.25">
      <c r="B215" s="59">
        <v>1</v>
      </c>
      <c r="C215" s="63" t="s">
        <v>39</v>
      </c>
      <c r="D215" s="75">
        <v>36.19</v>
      </c>
      <c r="E215" s="63" t="s">
        <v>39</v>
      </c>
      <c r="F215" s="76">
        <v>41.73</v>
      </c>
      <c r="G215" s="63" t="s">
        <v>39</v>
      </c>
      <c r="H215" s="75">
        <v>27.46</v>
      </c>
      <c r="I215" s="77" t="s">
        <v>39</v>
      </c>
      <c r="J215" s="75">
        <v>29.32</v>
      </c>
      <c r="K215" s="77" t="s">
        <v>39</v>
      </c>
      <c r="L215" s="78">
        <v>32.1596824196032</v>
      </c>
    </row>
    <row r="216" spans="2:12" x14ac:dyDescent="0.25">
      <c r="B216" s="62">
        <v>2</v>
      </c>
      <c r="C216" s="63" t="s">
        <v>50</v>
      </c>
      <c r="D216" s="75">
        <v>20.51</v>
      </c>
      <c r="E216" s="63" t="s">
        <v>46</v>
      </c>
      <c r="F216" s="76">
        <v>11.66</v>
      </c>
      <c r="G216" s="63" t="s">
        <v>46</v>
      </c>
      <c r="H216" s="75">
        <v>26.21</v>
      </c>
      <c r="I216" s="77" t="s">
        <v>40</v>
      </c>
      <c r="J216" s="75">
        <v>20.38</v>
      </c>
      <c r="K216" s="77" t="s">
        <v>46</v>
      </c>
      <c r="L216" s="78">
        <v>18.747605199609598</v>
      </c>
    </row>
    <row r="217" spans="2:12" x14ac:dyDescent="0.25">
      <c r="B217" s="62">
        <v>3</v>
      </c>
      <c r="C217" s="63" t="s">
        <v>46</v>
      </c>
      <c r="D217" s="75">
        <v>17.149999999999999</v>
      </c>
      <c r="E217" s="63" t="s">
        <v>50</v>
      </c>
      <c r="F217" s="76">
        <v>10.81</v>
      </c>
      <c r="G217" s="63" t="s">
        <v>50</v>
      </c>
      <c r="H217" s="75">
        <v>12.13</v>
      </c>
      <c r="I217" s="77" t="s">
        <v>46</v>
      </c>
      <c r="J217" s="75">
        <v>17.190000000000001</v>
      </c>
      <c r="K217" s="77" t="s">
        <v>50</v>
      </c>
      <c r="L217" s="78">
        <v>13.5328431690043</v>
      </c>
    </row>
    <row r="218" spans="2:12" x14ac:dyDescent="0.25">
      <c r="B218" s="62">
        <v>4</v>
      </c>
      <c r="C218" s="63" t="s">
        <v>40</v>
      </c>
      <c r="D218" s="75">
        <v>5.98</v>
      </c>
      <c r="E218" s="63" t="s">
        <v>45</v>
      </c>
      <c r="F218" s="76">
        <v>8.1999999999999993</v>
      </c>
      <c r="G218" s="63" t="s">
        <v>44</v>
      </c>
      <c r="H218" s="75">
        <v>9.0500000000000007</v>
      </c>
      <c r="I218" s="77" t="s">
        <v>50</v>
      </c>
      <c r="J218" s="75">
        <v>12.15</v>
      </c>
      <c r="K218" s="77" t="s">
        <v>40</v>
      </c>
      <c r="L218" s="78">
        <v>10.2378485650976</v>
      </c>
    </row>
    <row r="219" spans="2:12" ht="15.75" thickBot="1" x14ac:dyDescent="0.3">
      <c r="B219" s="67">
        <v>5</v>
      </c>
      <c r="C219" s="70" t="s">
        <v>38</v>
      </c>
      <c r="D219" s="79">
        <v>4.1500000000000004</v>
      </c>
      <c r="E219" s="70" t="s">
        <v>38</v>
      </c>
      <c r="F219" s="80">
        <v>6.61</v>
      </c>
      <c r="G219" s="70" t="s">
        <v>38</v>
      </c>
      <c r="H219" s="79">
        <v>6.94</v>
      </c>
      <c r="I219" s="81" t="s">
        <v>44</v>
      </c>
      <c r="J219" s="79">
        <v>5.72</v>
      </c>
      <c r="K219" s="81" t="s">
        <v>44</v>
      </c>
      <c r="L219" s="82">
        <v>6.24647212667512</v>
      </c>
    </row>
    <row r="220" spans="2:12" x14ac:dyDescent="0.25">
      <c r="C220" s="31" t="s">
        <v>21</v>
      </c>
    </row>
  </sheetData>
  <mergeCells count="119">
    <mergeCell ref="C79:D79"/>
    <mergeCell ref="E79:F79"/>
    <mergeCell ref="G79:H79"/>
    <mergeCell ref="I79:J79"/>
    <mergeCell ref="K79:L79"/>
    <mergeCell ref="C87:L87"/>
    <mergeCell ref="C88:D88"/>
    <mergeCell ref="E88:F88"/>
    <mergeCell ref="G88:H88"/>
    <mergeCell ref="I88:J88"/>
    <mergeCell ref="K88:L88"/>
    <mergeCell ref="C96:L96"/>
    <mergeCell ref="C97:D97"/>
    <mergeCell ref="E97:F97"/>
    <mergeCell ref="G97:H97"/>
    <mergeCell ref="I97:J97"/>
    <mergeCell ref="K97:L97"/>
    <mergeCell ref="F11:H11"/>
    <mergeCell ref="C13:D13"/>
    <mergeCell ref="E13:F13"/>
    <mergeCell ref="G13:H13"/>
    <mergeCell ref="I13:J13"/>
    <mergeCell ref="K13:L13"/>
    <mergeCell ref="C35:D35"/>
    <mergeCell ref="E35:F35"/>
    <mergeCell ref="G35:H35"/>
    <mergeCell ref="I35:J35"/>
    <mergeCell ref="K35:L35"/>
    <mergeCell ref="C62:L62"/>
    <mergeCell ref="C63:D63"/>
    <mergeCell ref="E63:F63"/>
    <mergeCell ref="G63:H63"/>
    <mergeCell ref="I63:J63"/>
    <mergeCell ref="K63:L63"/>
    <mergeCell ref="C78:L78"/>
    <mergeCell ref="C114:L114"/>
    <mergeCell ref="C105:L105"/>
    <mergeCell ref="C106:D106"/>
    <mergeCell ref="E106:F106"/>
    <mergeCell ref="G106:H106"/>
    <mergeCell ref="C115:D115"/>
    <mergeCell ref="E115:F115"/>
    <mergeCell ref="G115:H115"/>
    <mergeCell ref="I115:J115"/>
    <mergeCell ref="K115:L115"/>
    <mergeCell ref="I106:J106"/>
    <mergeCell ref="K106:L106"/>
    <mergeCell ref="C123:L123"/>
    <mergeCell ref="C124:D124"/>
    <mergeCell ref="E124:F124"/>
    <mergeCell ref="G124:H124"/>
    <mergeCell ref="I124:J124"/>
    <mergeCell ref="K124:L124"/>
    <mergeCell ref="C132:L132"/>
    <mergeCell ref="C133:D133"/>
    <mergeCell ref="E133:F133"/>
    <mergeCell ref="G133:H133"/>
    <mergeCell ref="I133:J133"/>
    <mergeCell ref="K133:L133"/>
    <mergeCell ref="C141:L141"/>
    <mergeCell ref="C142:D142"/>
    <mergeCell ref="E142:F142"/>
    <mergeCell ref="G142:H142"/>
    <mergeCell ref="I142:J142"/>
    <mergeCell ref="K142:L142"/>
    <mergeCell ref="C150:L150"/>
    <mergeCell ref="C151:D151"/>
    <mergeCell ref="E151:F151"/>
    <mergeCell ref="G151:H151"/>
    <mergeCell ref="I151:J151"/>
    <mergeCell ref="K151:L151"/>
    <mergeCell ref="C159:L159"/>
    <mergeCell ref="C160:D160"/>
    <mergeCell ref="E160:F160"/>
    <mergeCell ref="G160:H160"/>
    <mergeCell ref="I160:J160"/>
    <mergeCell ref="K160:L160"/>
    <mergeCell ref="C168:L168"/>
    <mergeCell ref="C169:D169"/>
    <mergeCell ref="E169:F169"/>
    <mergeCell ref="G169:H169"/>
    <mergeCell ref="I169:J169"/>
    <mergeCell ref="K169:L169"/>
    <mergeCell ref="C177:L177"/>
    <mergeCell ref="C178:D178"/>
    <mergeCell ref="E178:F178"/>
    <mergeCell ref="G178:H178"/>
    <mergeCell ref="I178:J178"/>
    <mergeCell ref="K178:L178"/>
    <mergeCell ref="C186:L186"/>
    <mergeCell ref="C187:D187"/>
    <mergeCell ref="E187:F187"/>
    <mergeCell ref="G187:H187"/>
    <mergeCell ref="I187:J187"/>
    <mergeCell ref="K187:L187"/>
    <mergeCell ref="C214:D214"/>
    <mergeCell ref="E214:F214"/>
    <mergeCell ref="G214:H214"/>
    <mergeCell ref="I214:J214"/>
    <mergeCell ref="K214:L214"/>
    <mergeCell ref="C205:D205"/>
    <mergeCell ref="E205:F205"/>
    <mergeCell ref="G205:H205"/>
    <mergeCell ref="C70:L70"/>
    <mergeCell ref="C71:D71"/>
    <mergeCell ref="E71:F71"/>
    <mergeCell ref="G71:H71"/>
    <mergeCell ref="I71:J71"/>
    <mergeCell ref="K71:L71"/>
    <mergeCell ref="C195:L195"/>
    <mergeCell ref="I205:J205"/>
    <mergeCell ref="K205:L205"/>
    <mergeCell ref="C213:L213"/>
    <mergeCell ref="C196:D196"/>
    <mergeCell ref="E196:F196"/>
    <mergeCell ref="G196:H196"/>
    <mergeCell ref="I196:J196"/>
    <mergeCell ref="K196:L196"/>
    <mergeCell ref="C204:L20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230"/>
  <sheetViews>
    <sheetView showGridLines="0" workbookViewId="0">
      <pane ySplit="12" topLeftCell="A209" activePane="bottomLeft" state="frozen"/>
      <selection pane="bottomLeft" activeCell="C228" sqref="C228"/>
    </sheetView>
  </sheetViews>
  <sheetFormatPr baseColWidth="10" defaultRowHeight="15" x14ac:dyDescent="0.25"/>
  <cols>
    <col min="1" max="1" width="25.140625" customWidth="1"/>
    <col min="2" max="2" width="17" customWidth="1"/>
    <col min="3" max="3" width="21.42578125" style="18" customWidth="1"/>
    <col min="4" max="4" width="23.42578125" style="18" customWidth="1"/>
    <col min="5" max="5" width="22.28515625" style="18" customWidth="1"/>
  </cols>
  <sheetData>
    <row r="9" spans="2:5" ht="8.25" customHeight="1" thickBot="1" x14ac:dyDescent="0.3"/>
    <row r="10" spans="2:5" ht="15.75" thickBot="1" x14ac:dyDescent="0.3">
      <c r="C10" s="124" t="s">
        <v>66</v>
      </c>
      <c r="D10" s="125"/>
      <c r="E10" s="19" t="s">
        <v>17</v>
      </c>
    </row>
    <row r="11" spans="2:5" ht="17.25" customHeight="1" x14ac:dyDescent="0.25">
      <c r="B11" s="83" t="s">
        <v>67</v>
      </c>
    </row>
    <row r="12" spans="2:5" s="20" customFormat="1" ht="30" x14ac:dyDescent="0.25">
      <c r="B12" s="30" t="s">
        <v>18</v>
      </c>
      <c r="C12" s="40" t="s">
        <v>58</v>
      </c>
      <c r="D12" s="41" t="s">
        <v>0</v>
      </c>
      <c r="E12" s="42" t="s">
        <v>19</v>
      </c>
    </row>
    <row r="13" spans="2:5" x14ac:dyDescent="0.25">
      <c r="B13" s="21">
        <v>39083</v>
      </c>
      <c r="C13" s="22">
        <v>8163952.1500000013</v>
      </c>
      <c r="D13" s="22">
        <v>2798.7067000000002</v>
      </c>
      <c r="E13" s="23">
        <v>2917.0445584740983</v>
      </c>
    </row>
    <row r="14" spans="2:5" x14ac:dyDescent="0.25">
      <c r="B14" s="24">
        <v>39114</v>
      </c>
      <c r="C14" s="18">
        <v>6573948.3999999985</v>
      </c>
      <c r="D14" s="18">
        <v>2272.7469999999998</v>
      </c>
      <c r="E14" s="25">
        <v>2892.5121889941988</v>
      </c>
    </row>
    <row r="15" spans="2:5" x14ac:dyDescent="0.25">
      <c r="B15" s="24">
        <v>39142</v>
      </c>
      <c r="C15" s="18">
        <v>7017488.5800000001</v>
      </c>
      <c r="D15" s="18">
        <v>2370.9868999999999</v>
      </c>
      <c r="E15" s="25">
        <v>2959.7331727138603</v>
      </c>
    </row>
    <row r="16" spans="2:5" x14ac:dyDescent="0.25">
      <c r="B16" s="24">
        <v>39173</v>
      </c>
      <c r="C16" s="18">
        <v>5253476.16</v>
      </c>
      <c r="D16" s="18">
        <v>1722.12</v>
      </c>
      <c r="E16" s="25">
        <v>3050.586579332451</v>
      </c>
    </row>
    <row r="17" spans="2:5" x14ac:dyDescent="0.25">
      <c r="B17" s="24">
        <v>39203</v>
      </c>
      <c r="C17" s="18">
        <v>6911806.7299999995</v>
      </c>
      <c r="D17" s="18">
        <v>2213.241</v>
      </c>
      <c r="E17" s="25">
        <v>3122.9345245276045</v>
      </c>
    </row>
    <row r="18" spans="2:5" x14ac:dyDescent="0.25">
      <c r="B18" s="24">
        <v>39234</v>
      </c>
      <c r="C18" s="18">
        <v>6351570.25</v>
      </c>
      <c r="D18" s="18">
        <v>1852.45</v>
      </c>
      <c r="E18" s="25">
        <v>3428.7404518340577</v>
      </c>
    </row>
    <row r="19" spans="2:5" x14ac:dyDescent="0.25">
      <c r="B19" s="24">
        <v>39264</v>
      </c>
      <c r="C19" s="18">
        <v>8182154.459999999</v>
      </c>
      <c r="D19" s="18">
        <v>2140.9259999999999</v>
      </c>
      <c r="E19" s="25">
        <v>3821.7829387844322</v>
      </c>
    </row>
    <row r="20" spans="2:5" x14ac:dyDescent="0.25">
      <c r="B20" s="24">
        <v>39295</v>
      </c>
      <c r="C20" s="18">
        <v>11221033.100000001</v>
      </c>
      <c r="D20" s="18">
        <v>2682.3020000000006</v>
      </c>
      <c r="E20" s="25">
        <v>4183.359330903083</v>
      </c>
    </row>
    <row r="21" spans="2:5" x14ac:dyDescent="0.25">
      <c r="B21" s="24">
        <v>39326</v>
      </c>
      <c r="C21" s="18">
        <v>11623240.249999998</v>
      </c>
      <c r="D21" s="18">
        <v>2647.9590000000003</v>
      </c>
      <c r="E21" s="25">
        <v>4389.5091464784755</v>
      </c>
    </row>
    <row r="22" spans="2:5" x14ac:dyDescent="0.25">
      <c r="B22" s="24">
        <v>39356</v>
      </c>
      <c r="C22" s="18">
        <v>15665431.970000003</v>
      </c>
      <c r="D22" s="18">
        <v>3321.1450799999998</v>
      </c>
      <c r="E22" s="25">
        <v>4716.8767375859416</v>
      </c>
    </row>
    <row r="23" spans="2:5" x14ac:dyDescent="0.25">
      <c r="B23" s="24">
        <v>39387</v>
      </c>
      <c r="C23" s="18">
        <v>12784507.909999998</v>
      </c>
      <c r="D23" s="18">
        <v>2591.2909800000002</v>
      </c>
      <c r="E23" s="25">
        <v>4933.6442756420965</v>
      </c>
    </row>
    <row r="24" spans="2:5" x14ac:dyDescent="0.25">
      <c r="B24" s="26">
        <v>39417</v>
      </c>
      <c r="C24" s="27">
        <v>13431438.820000002</v>
      </c>
      <c r="D24" s="27">
        <v>2725.3589999999999</v>
      </c>
      <c r="E24" s="28">
        <v>4928.3191021806679</v>
      </c>
    </row>
    <row r="25" spans="2:5" x14ac:dyDescent="0.25">
      <c r="B25" s="21">
        <v>39448</v>
      </c>
      <c r="C25" s="22">
        <v>10586678.350000001</v>
      </c>
      <c r="D25" s="22">
        <v>2074.3550000000005</v>
      </c>
      <c r="E25" s="23">
        <v>5103.6000829173418</v>
      </c>
    </row>
    <row r="26" spans="2:5" x14ac:dyDescent="0.25">
      <c r="B26" s="24">
        <v>39479</v>
      </c>
      <c r="C26" s="18">
        <v>11089796.640000001</v>
      </c>
      <c r="D26" s="18">
        <v>2063.9690000000001</v>
      </c>
      <c r="E26" s="25">
        <v>5373.0441881636798</v>
      </c>
    </row>
    <row r="27" spans="2:5" x14ac:dyDescent="0.25">
      <c r="B27" s="24">
        <v>39508</v>
      </c>
      <c r="C27" s="18">
        <v>6880213.8200000003</v>
      </c>
      <c r="D27" s="18">
        <v>1272.5739999999998</v>
      </c>
      <c r="E27" s="25">
        <v>5406.5333882351833</v>
      </c>
    </row>
    <row r="28" spans="2:5" x14ac:dyDescent="0.25">
      <c r="B28" s="24">
        <v>39539</v>
      </c>
      <c r="C28" s="18">
        <v>13919787.23</v>
      </c>
      <c r="D28" s="18">
        <v>2567.4987999999998</v>
      </c>
      <c r="E28" s="25">
        <v>5421.5360217500393</v>
      </c>
    </row>
    <row r="29" spans="2:5" x14ac:dyDescent="0.25">
      <c r="B29" s="24">
        <v>39569</v>
      </c>
      <c r="C29" s="18">
        <v>13673903.830000002</v>
      </c>
      <c r="D29" s="18">
        <v>2452.0095999999999</v>
      </c>
      <c r="E29" s="25">
        <v>5576.6110499730512</v>
      </c>
    </row>
    <row r="30" spans="2:5" x14ac:dyDescent="0.25">
      <c r="B30" s="24">
        <v>39600</v>
      </c>
      <c r="C30" s="18">
        <v>8711430.6499999985</v>
      </c>
      <c r="D30" s="18">
        <v>1620.2097800000001</v>
      </c>
      <c r="E30" s="25">
        <v>5376.7300738056265</v>
      </c>
    </row>
    <row r="31" spans="2:5" x14ac:dyDescent="0.25">
      <c r="B31" s="24">
        <v>39630</v>
      </c>
      <c r="C31" s="18">
        <v>11891930.82</v>
      </c>
      <c r="D31" s="18">
        <v>2108.4634000000001</v>
      </c>
      <c r="E31" s="25">
        <v>5640.0935486952258</v>
      </c>
    </row>
    <row r="32" spans="2:5" x14ac:dyDescent="0.25">
      <c r="B32" s="24">
        <v>39661</v>
      </c>
      <c r="C32" s="18">
        <v>11801942.5</v>
      </c>
      <c r="D32" s="18">
        <v>2112.6378</v>
      </c>
      <c r="E32" s="25">
        <v>5586.3539410304975</v>
      </c>
    </row>
    <row r="33" spans="2:5" x14ac:dyDescent="0.25">
      <c r="B33" s="24">
        <v>39692</v>
      </c>
      <c r="C33" s="18">
        <v>15878731.300000003</v>
      </c>
      <c r="D33" s="18">
        <v>2963.2282</v>
      </c>
      <c r="E33" s="25">
        <v>5358.592125979364</v>
      </c>
    </row>
    <row r="34" spans="2:5" x14ac:dyDescent="0.25">
      <c r="B34" s="24">
        <v>39722</v>
      </c>
      <c r="C34" s="18">
        <v>22137564.199999996</v>
      </c>
      <c r="D34" s="18">
        <v>4126.1040000000003</v>
      </c>
      <c r="E34" s="25">
        <v>5365.2462952945434</v>
      </c>
    </row>
    <row r="35" spans="2:5" x14ac:dyDescent="0.25">
      <c r="B35" s="24">
        <v>39753</v>
      </c>
      <c r="C35" s="18">
        <v>13554494.990000004</v>
      </c>
      <c r="D35" s="18">
        <v>2885.6763000000001</v>
      </c>
      <c r="E35" s="25">
        <v>4697.1640547486231</v>
      </c>
    </row>
    <row r="36" spans="2:5" x14ac:dyDescent="0.25">
      <c r="B36" s="26">
        <v>39783</v>
      </c>
      <c r="C36" s="27">
        <v>9272370.3300000001</v>
      </c>
      <c r="D36" s="27">
        <v>2219.4647999999997</v>
      </c>
      <c r="E36" s="28">
        <v>4177.7505685154374</v>
      </c>
    </row>
    <row r="37" spans="2:5" x14ac:dyDescent="0.25">
      <c r="B37" s="24">
        <v>39814</v>
      </c>
      <c r="C37" s="18">
        <v>13676683.359999999</v>
      </c>
      <c r="D37" s="18">
        <v>2945.3576199999998</v>
      </c>
      <c r="E37" s="25">
        <v>4643.4712264244499</v>
      </c>
    </row>
    <row r="38" spans="2:5" x14ac:dyDescent="0.25">
      <c r="B38" s="24">
        <v>39845</v>
      </c>
      <c r="C38" s="18">
        <v>9421783.8199999984</v>
      </c>
      <c r="D38" s="18">
        <v>2435.8759700000001</v>
      </c>
      <c r="E38" s="25">
        <v>3867.9242851597232</v>
      </c>
    </row>
    <row r="39" spans="2:5" x14ac:dyDescent="0.25">
      <c r="B39" s="24">
        <v>39873</v>
      </c>
      <c r="C39" s="18">
        <v>8932482.7200000007</v>
      </c>
      <c r="D39" s="18">
        <v>2462.1531999999997</v>
      </c>
      <c r="E39" s="25">
        <v>3627.9150785580687</v>
      </c>
    </row>
    <row r="40" spans="2:5" x14ac:dyDescent="0.25">
      <c r="B40" s="24">
        <v>39904</v>
      </c>
      <c r="C40" s="18">
        <v>10869028.739999998</v>
      </c>
      <c r="D40" s="18">
        <v>2675.7296000000001</v>
      </c>
      <c r="E40" s="25">
        <v>4062.0803910828645</v>
      </c>
    </row>
    <row r="41" spans="2:5" x14ac:dyDescent="0.25">
      <c r="B41" s="24">
        <v>39934</v>
      </c>
      <c r="C41" s="18">
        <v>7644904.9599999981</v>
      </c>
      <c r="D41" s="18">
        <v>2310.19</v>
      </c>
      <c r="E41" s="25">
        <v>3309.2104805232461</v>
      </c>
    </row>
    <row r="42" spans="2:5" x14ac:dyDescent="0.25">
      <c r="B42" s="24">
        <v>39965</v>
      </c>
      <c r="C42" s="18">
        <v>6654744.3199999994</v>
      </c>
      <c r="D42" s="18">
        <v>2142.2678000000001</v>
      </c>
      <c r="E42" s="25">
        <v>3106.4016926361865</v>
      </c>
    </row>
    <row r="43" spans="2:5" x14ac:dyDescent="0.25">
      <c r="B43" s="24">
        <v>39995</v>
      </c>
      <c r="C43" s="18">
        <v>8885283.2799999993</v>
      </c>
      <c r="D43" s="18">
        <v>2697.4902000000002</v>
      </c>
      <c r="E43" s="25">
        <v>3293.907529302609</v>
      </c>
    </row>
    <row r="44" spans="2:5" x14ac:dyDescent="0.25">
      <c r="B44" s="24">
        <v>40026</v>
      </c>
      <c r="C44" s="18">
        <v>12040271.059999999</v>
      </c>
      <c r="D44" s="18">
        <v>3333.6356000000001</v>
      </c>
      <c r="E44" s="25">
        <v>3611.7538041650378</v>
      </c>
    </row>
    <row r="45" spans="2:5" x14ac:dyDescent="0.25">
      <c r="B45" s="24">
        <v>40057</v>
      </c>
      <c r="C45" s="18">
        <v>10872244.84</v>
      </c>
      <c r="D45" s="18">
        <v>3300.9483100000002</v>
      </c>
      <c r="E45" s="25">
        <v>3293.6731566087442</v>
      </c>
    </row>
    <row r="46" spans="2:5" x14ac:dyDescent="0.25">
      <c r="B46" s="24">
        <v>40087</v>
      </c>
      <c r="C46" s="18">
        <v>14083225.089999998</v>
      </c>
      <c r="D46" s="18">
        <v>3922.62628</v>
      </c>
      <c r="E46" s="25">
        <v>3590.2541013924979</v>
      </c>
    </row>
    <row r="47" spans="2:5" x14ac:dyDescent="0.25">
      <c r="B47" s="24">
        <v>40118</v>
      </c>
      <c r="C47" s="18">
        <v>15479134.619999997</v>
      </c>
      <c r="D47" s="18">
        <v>3786.0695599999999</v>
      </c>
      <c r="E47" s="25">
        <v>4088.4443285294515</v>
      </c>
    </row>
    <row r="48" spans="2:5" x14ac:dyDescent="0.25">
      <c r="B48" s="24">
        <v>40148</v>
      </c>
      <c r="C48" s="18">
        <v>11928733.109999999</v>
      </c>
      <c r="D48" s="18">
        <v>2930.4224000000004</v>
      </c>
      <c r="E48" s="25">
        <v>4070.6531283681152</v>
      </c>
    </row>
    <row r="49" spans="2:5" x14ac:dyDescent="0.25">
      <c r="B49" s="21">
        <v>40179</v>
      </c>
      <c r="C49" s="22">
        <v>9907249.6400000006</v>
      </c>
      <c r="D49" s="22">
        <v>2387.8472799999995</v>
      </c>
      <c r="E49" s="23">
        <v>4149.0298491786289</v>
      </c>
    </row>
    <row r="50" spans="2:5" x14ac:dyDescent="0.25">
      <c r="B50" s="24">
        <v>40210</v>
      </c>
      <c r="C50" s="18">
        <v>5552838.9100000001</v>
      </c>
      <c r="D50" s="18">
        <v>1311.9096099999999</v>
      </c>
      <c r="E50" s="25">
        <v>4232.6383370268941</v>
      </c>
    </row>
    <row r="51" spans="2:5" x14ac:dyDescent="0.25">
      <c r="B51" s="24">
        <v>40238</v>
      </c>
      <c r="C51" s="18">
        <v>15555849.229999999</v>
      </c>
      <c r="D51" s="18">
        <v>3235.3989200000001</v>
      </c>
      <c r="E51" s="25">
        <v>4808.0158319395105</v>
      </c>
    </row>
    <row r="52" spans="2:5" x14ac:dyDescent="0.25">
      <c r="B52" s="24">
        <v>40269</v>
      </c>
      <c r="C52" s="18">
        <v>12504017.230000002</v>
      </c>
      <c r="D52" s="18">
        <v>2921.5135600000003</v>
      </c>
      <c r="E52" s="25">
        <v>4279.9791865419238</v>
      </c>
    </row>
    <row r="53" spans="2:5" x14ac:dyDescent="0.25">
      <c r="B53" s="24">
        <v>40299</v>
      </c>
      <c r="C53" s="18">
        <v>21507578.810000006</v>
      </c>
      <c r="D53" s="18">
        <v>4478.0100800000009</v>
      </c>
      <c r="E53" s="25">
        <v>4802.9322010816022</v>
      </c>
    </row>
    <row r="54" spans="2:5" x14ac:dyDescent="0.25">
      <c r="B54" s="24">
        <v>40330</v>
      </c>
      <c r="C54" s="18">
        <v>13942212.820000002</v>
      </c>
      <c r="D54" s="18">
        <v>2847.1359600000005</v>
      </c>
      <c r="E54" s="25">
        <v>4896.925547594853</v>
      </c>
    </row>
    <row r="55" spans="2:5" x14ac:dyDescent="0.25">
      <c r="B55" s="24">
        <v>40360</v>
      </c>
      <c r="C55" s="18">
        <v>6874731.1399999997</v>
      </c>
      <c r="D55" s="18">
        <v>1455.6619199999998</v>
      </c>
      <c r="E55" s="25">
        <v>4722.7526155249016</v>
      </c>
    </row>
    <row r="56" spans="2:5" x14ac:dyDescent="0.25">
      <c r="B56" s="24">
        <v>40391</v>
      </c>
      <c r="C56" s="18">
        <v>22775233.720000003</v>
      </c>
      <c r="D56" s="18">
        <v>4233.2974800000011</v>
      </c>
      <c r="E56" s="25">
        <v>5380.0220342653547</v>
      </c>
    </row>
    <row r="57" spans="2:5" x14ac:dyDescent="0.25">
      <c r="B57" s="24">
        <v>40422</v>
      </c>
      <c r="C57" s="18">
        <v>23084623.870000001</v>
      </c>
      <c r="D57" s="18">
        <v>4440.3047800000004</v>
      </c>
      <c r="E57" s="25">
        <v>5198.8827375043384</v>
      </c>
    </row>
    <row r="58" spans="2:5" x14ac:dyDescent="0.25">
      <c r="B58" s="24">
        <v>40452</v>
      </c>
      <c r="C58" s="18">
        <v>23404442.949999999</v>
      </c>
      <c r="D58" s="18">
        <v>4516.1834600000011</v>
      </c>
      <c r="E58" s="25">
        <v>5182.3499105592136</v>
      </c>
    </row>
    <row r="59" spans="2:5" x14ac:dyDescent="0.25">
      <c r="B59" s="24">
        <v>40483</v>
      </c>
      <c r="C59" s="18">
        <v>21474511.969999999</v>
      </c>
      <c r="D59" s="18">
        <v>4443.5966400000007</v>
      </c>
      <c r="E59" s="25">
        <v>4832.6870573023025</v>
      </c>
    </row>
    <row r="60" spans="2:5" x14ac:dyDescent="0.25">
      <c r="B60" s="26">
        <v>40513</v>
      </c>
      <c r="C60" s="27">
        <v>17050807.339999996</v>
      </c>
      <c r="D60" s="27">
        <v>3469.6648800000007</v>
      </c>
      <c r="E60" s="28">
        <v>4914.2519320194388</v>
      </c>
    </row>
    <row r="61" spans="2:5" x14ac:dyDescent="0.25">
      <c r="B61" s="24">
        <v>40544</v>
      </c>
      <c r="C61" s="18">
        <v>11999961.659999998</v>
      </c>
      <c r="D61" s="18">
        <v>2395.1077300000002</v>
      </c>
      <c r="E61" s="25">
        <v>5010.1970402809393</v>
      </c>
    </row>
    <row r="62" spans="2:5" x14ac:dyDescent="0.25">
      <c r="B62" s="24">
        <v>40575</v>
      </c>
      <c r="C62" s="18">
        <v>16173798.680000002</v>
      </c>
      <c r="D62" s="18">
        <v>3116.4793200000004</v>
      </c>
      <c r="E62" s="25">
        <v>5189.7660851476467</v>
      </c>
    </row>
    <row r="63" spans="2:5" x14ac:dyDescent="0.25">
      <c r="B63" s="24">
        <v>40603</v>
      </c>
      <c r="C63" s="18">
        <v>13968838.760000002</v>
      </c>
      <c r="D63" s="18">
        <v>2818.7865600000005</v>
      </c>
      <c r="E63" s="25">
        <v>4955.6213152939117</v>
      </c>
    </row>
    <row r="64" spans="2:5" x14ac:dyDescent="0.25">
      <c r="B64" s="24">
        <v>40634</v>
      </c>
      <c r="C64" s="18">
        <v>14757083.18</v>
      </c>
      <c r="D64" s="18">
        <v>2717.5613600000001</v>
      </c>
      <c r="E64" s="25">
        <v>5430.2667815382847</v>
      </c>
    </row>
    <row r="65" spans="2:5" x14ac:dyDescent="0.25">
      <c r="B65" s="24">
        <v>40664</v>
      </c>
      <c r="C65" s="18">
        <v>13984490.790000005</v>
      </c>
      <c r="D65" s="18">
        <v>2639.6114000000007</v>
      </c>
      <c r="E65" s="25">
        <v>5297.9354423154864</v>
      </c>
    </row>
    <row r="66" spans="2:5" x14ac:dyDescent="0.25">
      <c r="B66" s="24">
        <v>40695</v>
      </c>
      <c r="C66" s="18">
        <v>22617267.370000008</v>
      </c>
      <c r="D66" s="18">
        <v>4082.3386</v>
      </c>
      <c r="E66" s="25">
        <v>5540.2722767778259</v>
      </c>
    </row>
    <row r="67" spans="2:5" x14ac:dyDescent="0.25">
      <c r="B67" s="24">
        <v>40725</v>
      </c>
      <c r="C67" s="18">
        <v>15602542.120000001</v>
      </c>
      <c r="D67" s="18">
        <v>2712.7558800000002</v>
      </c>
      <c r="E67" s="25">
        <v>5751.5466964908028</v>
      </c>
    </row>
    <row r="68" spans="2:5" x14ac:dyDescent="0.25">
      <c r="B68" s="24">
        <v>40756</v>
      </c>
      <c r="C68" s="18">
        <v>18140051.180000003</v>
      </c>
      <c r="D68" s="18">
        <v>3134.7722800000006</v>
      </c>
      <c r="E68" s="25">
        <v>5786.7205524734318</v>
      </c>
    </row>
    <row r="69" spans="2:5" x14ac:dyDescent="0.25">
      <c r="B69" s="24">
        <v>40787</v>
      </c>
      <c r="C69" s="18">
        <v>26670549.080000009</v>
      </c>
      <c r="D69" s="18">
        <v>4710.9342400000005</v>
      </c>
      <c r="E69" s="25">
        <v>5661.414004369547</v>
      </c>
    </row>
    <row r="70" spans="2:5" x14ac:dyDescent="0.25">
      <c r="B70" s="24">
        <v>40817</v>
      </c>
      <c r="C70" s="18">
        <v>31541877.419999994</v>
      </c>
      <c r="D70" s="18">
        <v>5590.5222800000001</v>
      </c>
      <c r="E70" s="25">
        <v>5642.0269592414534</v>
      </c>
    </row>
    <row r="71" spans="2:5" x14ac:dyDescent="0.25">
      <c r="B71" s="24">
        <v>40848</v>
      </c>
      <c r="C71" s="18">
        <v>27136645.950000007</v>
      </c>
      <c r="D71" s="18">
        <v>4928.3887800000002</v>
      </c>
      <c r="E71" s="25">
        <v>5506.190189403037</v>
      </c>
    </row>
    <row r="72" spans="2:5" x14ac:dyDescent="0.25">
      <c r="B72" s="24">
        <v>40878</v>
      </c>
      <c r="C72" s="18">
        <v>22797156.600000009</v>
      </c>
      <c r="D72" s="18">
        <v>4168.3064400000003</v>
      </c>
      <c r="E72" s="25">
        <v>5469.1652180927485</v>
      </c>
    </row>
    <row r="73" spans="2:5" x14ac:dyDescent="0.25">
      <c r="B73" s="21">
        <v>40909</v>
      </c>
      <c r="C73" s="22">
        <v>19470400.860000003</v>
      </c>
      <c r="D73" s="22">
        <v>3262.6791200000007</v>
      </c>
      <c r="E73" s="23">
        <v>5967.6113230528163</v>
      </c>
    </row>
    <row r="74" spans="2:5" x14ac:dyDescent="0.25">
      <c r="B74" s="24">
        <v>40940</v>
      </c>
      <c r="C74" s="18">
        <v>17862949.140000001</v>
      </c>
      <c r="D74" s="18">
        <v>3136.9796399999996</v>
      </c>
      <c r="E74" s="25">
        <v>5694.3146561193498</v>
      </c>
    </row>
    <row r="75" spans="2:5" x14ac:dyDescent="0.25">
      <c r="B75" s="24">
        <v>40969</v>
      </c>
      <c r="C75" s="18">
        <v>25356470.759999994</v>
      </c>
      <c r="D75" s="18">
        <v>4400.01692</v>
      </c>
      <c r="E75" s="25">
        <v>5762.812103004364</v>
      </c>
    </row>
    <row r="76" spans="2:5" x14ac:dyDescent="0.25">
      <c r="B76" s="24">
        <v>41000</v>
      </c>
      <c r="C76" s="18">
        <v>20870109.380000003</v>
      </c>
      <c r="D76" s="18">
        <v>3668.6650400000008</v>
      </c>
      <c r="E76" s="25">
        <v>5688.7475832353448</v>
      </c>
    </row>
    <row r="77" spans="2:5" x14ac:dyDescent="0.25">
      <c r="B77" s="24">
        <v>41030</v>
      </c>
      <c r="C77" s="18">
        <v>23331918.709999997</v>
      </c>
      <c r="D77" s="18">
        <v>4082.3942000000006</v>
      </c>
      <c r="E77" s="25">
        <v>5715.2537376228856</v>
      </c>
    </row>
    <row r="78" spans="2:5" x14ac:dyDescent="0.25">
      <c r="B78" s="24">
        <v>41061</v>
      </c>
      <c r="C78" s="18">
        <v>29110575.100000001</v>
      </c>
      <c r="D78" s="18">
        <v>5038.3491199999999</v>
      </c>
      <c r="E78" s="25">
        <v>5777.8003085264581</v>
      </c>
    </row>
    <row r="79" spans="2:5" x14ac:dyDescent="0.25">
      <c r="B79" s="24">
        <v>41091</v>
      </c>
      <c r="C79" s="18">
        <v>22055709.550000008</v>
      </c>
      <c r="D79" s="18">
        <v>3803.4546000000005</v>
      </c>
      <c r="E79" s="25">
        <v>5798.8623158535938</v>
      </c>
    </row>
    <row r="80" spans="2:5" x14ac:dyDescent="0.25">
      <c r="B80" s="24">
        <v>41122</v>
      </c>
      <c r="C80" s="18">
        <v>22519476.219999999</v>
      </c>
      <c r="D80" s="18">
        <v>3926.9937600000012</v>
      </c>
      <c r="E80" s="25">
        <v>5734.5332323624552</v>
      </c>
    </row>
    <row r="81" spans="2:5" x14ac:dyDescent="0.25">
      <c r="B81" s="24">
        <v>41153</v>
      </c>
      <c r="C81" s="18">
        <v>20474258.350000005</v>
      </c>
      <c r="D81" s="18">
        <v>3566.5965600000009</v>
      </c>
      <c r="E81" s="25">
        <v>5740.5591032140737</v>
      </c>
    </row>
    <row r="82" spans="2:5" x14ac:dyDescent="0.25">
      <c r="B82" s="24">
        <v>41183</v>
      </c>
      <c r="C82" s="18">
        <v>29851597.379999999</v>
      </c>
      <c r="D82" s="18">
        <v>5241.8355999999994</v>
      </c>
      <c r="E82" s="25">
        <v>5694.8747839401904</v>
      </c>
    </row>
    <row r="83" spans="2:5" x14ac:dyDescent="0.25">
      <c r="B83" s="24">
        <v>41214</v>
      </c>
      <c r="C83" s="18">
        <v>19363264.180000003</v>
      </c>
      <c r="D83" s="18">
        <v>3870.8866400000006</v>
      </c>
      <c r="E83" s="25">
        <v>5002.281384298044</v>
      </c>
    </row>
    <row r="84" spans="2:5" x14ac:dyDescent="0.25">
      <c r="B84" s="26">
        <v>41244</v>
      </c>
      <c r="C84" s="27">
        <v>13831956.350000003</v>
      </c>
      <c r="D84" s="27">
        <v>2984.8047200000005</v>
      </c>
      <c r="E84" s="28">
        <v>4634.1243892163229</v>
      </c>
    </row>
    <row r="85" spans="2:5" x14ac:dyDescent="0.25">
      <c r="B85" s="24">
        <v>41275</v>
      </c>
      <c r="C85" s="18">
        <v>22577938.160000004</v>
      </c>
      <c r="D85" s="18">
        <v>4172.1388800000004</v>
      </c>
      <c r="E85" s="25">
        <v>5411.5979379861865</v>
      </c>
    </row>
    <row r="86" spans="2:5" x14ac:dyDescent="0.25">
      <c r="B86" s="24">
        <v>41306</v>
      </c>
      <c r="C86" s="18">
        <v>19058654.180000003</v>
      </c>
      <c r="D86" s="18">
        <v>3280.3082000000004</v>
      </c>
      <c r="E86" s="25">
        <v>5810.0193695214375</v>
      </c>
    </row>
    <row r="87" spans="2:5" x14ac:dyDescent="0.25">
      <c r="B87" s="24">
        <v>41334</v>
      </c>
      <c r="C87" s="18">
        <v>14714425.750000002</v>
      </c>
      <c r="D87" s="18">
        <v>2571.0137600000003</v>
      </c>
      <c r="E87" s="25">
        <v>5723.1999217304847</v>
      </c>
    </row>
    <row r="88" spans="2:5" x14ac:dyDescent="0.25">
      <c r="B88" s="24">
        <v>41365</v>
      </c>
      <c r="C88" s="18">
        <v>17466354.810000006</v>
      </c>
      <c r="D88" s="18">
        <v>3313.0261200000014</v>
      </c>
      <c r="E88" s="25">
        <v>5272.0244807487388</v>
      </c>
    </row>
    <row r="89" spans="2:5" x14ac:dyDescent="0.25">
      <c r="B89" s="24">
        <v>41395</v>
      </c>
      <c r="C89" s="18">
        <v>15294703.280000009</v>
      </c>
      <c r="D89" s="18">
        <v>2774.9278800000006</v>
      </c>
      <c r="E89" s="25">
        <v>5511.7480314479399</v>
      </c>
    </row>
    <row r="90" spans="2:5" x14ac:dyDescent="0.25">
      <c r="B90" s="24">
        <v>41426</v>
      </c>
      <c r="C90" s="18">
        <v>18554533.660000004</v>
      </c>
      <c r="D90" s="18">
        <v>3113.7705600000013</v>
      </c>
      <c r="E90" s="25">
        <v>5958.8634751559885</v>
      </c>
    </row>
    <row r="91" spans="2:5" x14ac:dyDescent="0.25">
      <c r="B91" s="24">
        <v>41456</v>
      </c>
      <c r="C91" s="18">
        <v>19064933.819999997</v>
      </c>
      <c r="D91" s="18">
        <v>3325.8419600000011</v>
      </c>
      <c r="E91" s="25">
        <v>5732.3631276815086</v>
      </c>
    </row>
    <row r="92" spans="2:5" x14ac:dyDescent="0.25">
      <c r="B92" s="24">
        <v>41487</v>
      </c>
      <c r="C92" s="18">
        <v>20030921.989999998</v>
      </c>
      <c r="D92" s="18">
        <v>3488.5748000000017</v>
      </c>
      <c r="E92" s="25">
        <v>5741.8639812452921</v>
      </c>
    </row>
    <row r="93" spans="2:5" x14ac:dyDescent="0.25">
      <c r="B93" s="24">
        <v>41518</v>
      </c>
      <c r="C93" s="18">
        <v>32717136.169999987</v>
      </c>
      <c r="D93" s="18">
        <v>5729.341480000001</v>
      </c>
      <c r="E93" s="25">
        <v>5710.4531618876345</v>
      </c>
    </row>
    <row r="94" spans="2:5" x14ac:dyDescent="0.25">
      <c r="B94" s="24">
        <v>41548</v>
      </c>
      <c r="C94" s="18">
        <v>32979616.759999994</v>
      </c>
      <c r="D94" s="18">
        <v>5912.7872399999997</v>
      </c>
      <c r="E94" s="25">
        <v>5577.6768927000994</v>
      </c>
    </row>
    <row r="95" spans="2:5" x14ac:dyDescent="0.25">
      <c r="B95" s="24">
        <v>41579</v>
      </c>
      <c r="C95" s="18">
        <v>20309401</v>
      </c>
      <c r="D95" s="18">
        <v>3801.2751600000006</v>
      </c>
      <c r="E95" s="25">
        <v>5342.7863401501318</v>
      </c>
    </row>
    <row r="96" spans="2:5" x14ac:dyDescent="0.25">
      <c r="B96" s="26">
        <v>41609</v>
      </c>
      <c r="C96" s="27">
        <v>22095997.249999993</v>
      </c>
      <c r="D96" s="27">
        <v>4121.1242000000011</v>
      </c>
      <c r="E96" s="28">
        <v>5361.643128833628</v>
      </c>
    </row>
    <row r="97" spans="2:5" x14ac:dyDescent="0.25">
      <c r="B97" s="24">
        <v>41640</v>
      </c>
      <c r="C97" s="18">
        <v>23098602.72000001</v>
      </c>
      <c r="D97" s="18">
        <v>4367.3733600000023</v>
      </c>
      <c r="E97" s="25">
        <v>5288.9004021401115</v>
      </c>
    </row>
    <row r="98" spans="2:5" x14ac:dyDescent="0.25">
      <c r="B98" s="24">
        <v>41671</v>
      </c>
      <c r="C98" s="18">
        <v>17524606.940000009</v>
      </c>
      <c r="D98" s="18">
        <v>3386.8587200000002</v>
      </c>
      <c r="E98" s="25">
        <v>5174.2952360292156</v>
      </c>
    </row>
    <row r="99" spans="2:5" x14ac:dyDescent="0.25">
      <c r="B99" s="24">
        <v>41699</v>
      </c>
      <c r="C99" s="18">
        <v>14877885.670000004</v>
      </c>
      <c r="D99" s="18">
        <v>2777.0234000000009</v>
      </c>
      <c r="E99" s="25">
        <v>5357.4938079383883</v>
      </c>
    </row>
    <row r="100" spans="2:5" x14ac:dyDescent="0.25">
      <c r="B100" s="24">
        <v>41730</v>
      </c>
      <c r="C100" s="18">
        <v>20991128.969999995</v>
      </c>
      <c r="D100" s="18">
        <v>3908.2046400000022</v>
      </c>
      <c r="E100" s="25">
        <v>5371.041412509041</v>
      </c>
    </row>
    <row r="101" spans="2:5" x14ac:dyDescent="0.25">
      <c r="B101" s="24">
        <v>41760</v>
      </c>
      <c r="C101" s="18">
        <v>18593999.829999998</v>
      </c>
      <c r="D101" s="18">
        <v>3483.393680000001</v>
      </c>
      <c r="E101" s="25">
        <v>5337.8979059294834</v>
      </c>
    </row>
    <row r="102" spans="2:5" x14ac:dyDescent="0.25">
      <c r="B102" s="24">
        <v>41791</v>
      </c>
      <c r="C102" s="18">
        <v>14635350.690000001</v>
      </c>
      <c r="D102" s="18">
        <v>2744.0885200000007</v>
      </c>
      <c r="E102" s="25">
        <v>5333.4105599479735</v>
      </c>
    </row>
    <row r="103" spans="2:5" x14ac:dyDescent="0.25">
      <c r="B103" s="24">
        <v>41821</v>
      </c>
      <c r="C103" s="18">
        <v>11511050.419999998</v>
      </c>
      <c r="D103" s="18">
        <v>2132.5153400000008</v>
      </c>
      <c r="E103" s="25">
        <v>5397.8746150543502</v>
      </c>
    </row>
    <row r="104" spans="2:5" x14ac:dyDescent="0.25">
      <c r="B104" s="24">
        <v>41852</v>
      </c>
      <c r="C104" s="18">
        <v>13318328.839999998</v>
      </c>
      <c r="D104" s="18">
        <v>2485.4920800000004</v>
      </c>
      <c r="E104" s="25">
        <v>5358.4273903620733</v>
      </c>
    </row>
    <row r="105" spans="2:5" x14ac:dyDescent="0.25">
      <c r="B105" s="24">
        <v>41883</v>
      </c>
      <c r="C105" s="18">
        <v>23261437.859999999</v>
      </c>
      <c r="D105" s="18">
        <v>4291.745030000001</v>
      </c>
      <c r="E105" s="25">
        <v>5420.0418937748518</v>
      </c>
    </row>
    <row r="106" spans="2:5" x14ac:dyDescent="0.25">
      <c r="B106" s="24">
        <v>41913</v>
      </c>
      <c r="C106" s="18">
        <v>33942452.93</v>
      </c>
      <c r="D106" s="18">
        <v>6229.3220399999991</v>
      </c>
      <c r="E106" s="25">
        <v>5448.8197450777479</v>
      </c>
    </row>
    <row r="107" spans="2:5" x14ac:dyDescent="0.25">
      <c r="B107" s="24">
        <v>41944</v>
      </c>
      <c r="C107" s="18">
        <v>32523426.959999997</v>
      </c>
      <c r="D107" s="18">
        <v>5906.2645799999982</v>
      </c>
      <c r="E107" s="25">
        <v>5506.5983786320658</v>
      </c>
    </row>
    <row r="108" spans="2:5" x14ac:dyDescent="0.25">
      <c r="B108" s="26">
        <v>41974</v>
      </c>
      <c r="C108" s="27">
        <v>21702462.699999996</v>
      </c>
      <c r="D108" s="27">
        <v>3889.960860000001</v>
      </c>
      <c r="E108" s="28">
        <v>5579.0953896641522</v>
      </c>
    </row>
    <row r="109" spans="2:5" x14ac:dyDescent="0.25">
      <c r="B109" s="24">
        <v>42005</v>
      </c>
      <c r="C109" s="18">
        <v>15355884.000000002</v>
      </c>
      <c r="D109" s="18">
        <v>2807.6317400000007</v>
      </c>
      <c r="E109" s="25">
        <v>5469.3369437403489</v>
      </c>
    </row>
    <row r="110" spans="2:5" x14ac:dyDescent="0.25">
      <c r="B110" s="24">
        <v>42036</v>
      </c>
      <c r="C110" s="18">
        <v>14794536.020000003</v>
      </c>
      <c r="D110" s="18">
        <v>2620.1096400000001</v>
      </c>
      <c r="E110" s="25">
        <v>5646.533180954978</v>
      </c>
    </row>
    <row r="111" spans="2:5" x14ac:dyDescent="0.25">
      <c r="B111" s="24">
        <v>42064</v>
      </c>
      <c r="C111" s="18">
        <v>10629766.649999999</v>
      </c>
      <c r="D111" s="18">
        <v>2183.6489999999999</v>
      </c>
      <c r="E111" s="25">
        <v>4867.8916117013314</v>
      </c>
    </row>
    <row r="112" spans="2:5" x14ac:dyDescent="0.25">
      <c r="B112" s="24">
        <v>42095</v>
      </c>
      <c r="C112" s="18">
        <v>11285608.180000003</v>
      </c>
      <c r="D112" s="18">
        <v>2377.4613399999998</v>
      </c>
      <c r="E112" s="25">
        <v>4746.9155397496397</v>
      </c>
    </row>
    <row r="113" spans="2:5" x14ac:dyDescent="0.25">
      <c r="B113" s="24">
        <v>42125</v>
      </c>
      <c r="C113" s="18">
        <v>8896819.9499999974</v>
      </c>
      <c r="D113" s="18">
        <v>1907.6921699999998</v>
      </c>
      <c r="E113" s="25">
        <v>4663.6559555622625</v>
      </c>
    </row>
    <row r="114" spans="2:5" x14ac:dyDescent="0.25">
      <c r="B114" s="24">
        <v>42156</v>
      </c>
      <c r="C114" s="18">
        <v>8622599.1099999975</v>
      </c>
      <c r="D114" s="18">
        <v>2128.6559600000001</v>
      </c>
      <c r="E114" s="25">
        <v>4050.7246224984133</v>
      </c>
    </row>
    <row r="115" spans="2:5" x14ac:dyDescent="0.25">
      <c r="B115" s="24">
        <v>42186</v>
      </c>
      <c r="C115" s="18">
        <v>9159942.1600000001</v>
      </c>
      <c r="D115" s="18">
        <v>2300.6946600000006</v>
      </c>
      <c r="E115" s="25">
        <v>3981.3810668817746</v>
      </c>
    </row>
    <row r="116" spans="2:5" x14ac:dyDescent="0.25">
      <c r="B116" s="24">
        <v>42217</v>
      </c>
      <c r="C116" s="18">
        <v>10346450.180000002</v>
      </c>
      <c r="D116" s="18">
        <v>2628.7021900000009</v>
      </c>
      <c r="E116" s="25">
        <v>3935.9537262758554</v>
      </c>
    </row>
    <row r="117" spans="2:5" x14ac:dyDescent="0.25">
      <c r="B117" s="24">
        <v>42248</v>
      </c>
      <c r="C117" s="18">
        <v>8168489.9099999992</v>
      </c>
      <c r="D117" s="18">
        <v>2128.1183999999994</v>
      </c>
      <c r="E117" s="25">
        <v>3838.3625224987468</v>
      </c>
    </row>
    <row r="118" spans="2:5" x14ac:dyDescent="0.25">
      <c r="B118" s="24">
        <v>42278</v>
      </c>
      <c r="C118" s="18">
        <v>8781132.1100000031</v>
      </c>
      <c r="D118" s="18">
        <v>2033.5256599999996</v>
      </c>
      <c r="E118" s="25">
        <v>4318.1811189931095</v>
      </c>
    </row>
    <row r="119" spans="2:5" x14ac:dyDescent="0.25">
      <c r="B119" s="24">
        <v>42309</v>
      </c>
      <c r="C119" s="18">
        <v>27180602.649999995</v>
      </c>
      <c r="D119" s="18">
        <v>5834.1630399999985</v>
      </c>
      <c r="E119" s="25">
        <v>4658.869226596039</v>
      </c>
    </row>
    <row r="120" spans="2:5" x14ac:dyDescent="0.25">
      <c r="B120" s="26">
        <v>42339</v>
      </c>
      <c r="C120" s="27">
        <v>10789460.169999998</v>
      </c>
      <c r="D120" s="27">
        <v>3075.4590000000012</v>
      </c>
      <c r="E120" s="28">
        <v>3508.2438653872455</v>
      </c>
    </row>
    <row r="121" spans="2:5" x14ac:dyDescent="0.25">
      <c r="B121" s="24">
        <v>42370</v>
      </c>
      <c r="C121" s="18">
        <v>7525675.4299999988</v>
      </c>
      <c r="D121" s="18">
        <v>2473.3105200000009</v>
      </c>
      <c r="E121" s="25">
        <v>3042.7539806041004</v>
      </c>
    </row>
    <row r="122" spans="2:5" x14ac:dyDescent="0.25">
      <c r="B122" s="24">
        <v>42401</v>
      </c>
      <c r="C122" s="18">
        <v>8427651.5199999996</v>
      </c>
      <c r="D122" s="18">
        <v>2643.9655200000002</v>
      </c>
      <c r="E122" s="25">
        <v>3187.5043211607399</v>
      </c>
    </row>
    <row r="123" spans="2:5" x14ac:dyDescent="0.25">
      <c r="B123" s="24">
        <v>42430</v>
      </c>
      <c r="C123" s="18">
        <v>8626610.2300000004</v>
      </c>
      <c r="D123" s="18">
        <v>2706.4011200000009</v>
      </c>
      <c r="E123" s="25">
        <v>3187.4839861136334</v>
      </c>
    </row>
    <row r="124" spans="2:5" x14ac:dyDescent="0.25">
      <c r="B124" s="24">
        <v>42461</v>
      </c>
      <c r="C124" s="18">
        <v>9720348.6099999975</v>
      </c>
      <c r="D124" s="18">
        <v>3292.1414200000004</v>
      </c>
      <c r="E124" s="25">
        <v>2952.5914503393365</v>
      </c>
    </row>
    <row r="125" spans="2:5" x14ac:dyDescent="0.25">
      <c r="B125" s="24">
        <v>42491</v>
      </c>
      <c r="C125" s="18">
        <v>9446954.6699999981</v>
      </c>
      <c r="D125" s="18">
        <v>3256.5054800000003</v>
      </c>
      <c r="E125" s="25">
        <v>2900.9484946421771</v>
      </c>
    </row>
    <row r="126" spans="2:5" x14ac:dyDescent="0.25">
      <c r="B126" s="24">
        <v>42522</v>
      </c>
      <c r="C126" s="18">
        <v>11062203.749999996</v>
      </c>
      <c r="D126" s="18">
        <v>3424.7333199999998</v>
      </c>
      <c r="E126" s="25">
        <v>3230.0920148725622</v>
      </c>
    </row>
    <row r="127" spans="2:5" x14ac:dyDescent="0.25">
      <c r="B127" s="24">
        <v>42552</v>
      </c>
      <c r="C127" s="18">
        <v>9079357.6100000013</v>
      </c>
      <c r="D127" s="18">
        <v>2557.2880999999998</v>
      </c>
      <c r="E127" s="25">
        <v>3550.3851169526033</v>
      </c>
    </row>
    <row r="128" spans="2:5" x14ac:dyDescent="0.25">
      <c r="B128" s="24">
        <v>42583</v>
      </c>
      <c r="C128" s="18">
        <v>12376322.310000002</v>
      </c>
      <c r="D128" s="18">
        <v>3319.1798799999997</v>
      </c>
      <c r="E128" s="25">
        <v>3728.7290106133096</v>
      </c>
    </row>
    <row r="129" spans="2:5" x14ac:dyDescent="0.25">
      <c r="B129" s="24">
        <v>42614</v>
      </c>
      <c r="C129" s="18">
        <v>13242974.000000002</v>
      </c>
      <c r="D129" s="18">
        <v>3382.1971199999994</v>
      </c>
      <c r="E129" s="25">
        <v>3915.4944345763033</v>
      </c>
    </row>
    <row r="130" spans="2:5" x14ac:dyDescent="0.25">
      <c r="B130" s="24">
        <v>42644</v>
      </c>
      <c r="C130" s="18">
        <v>13484785.689999994</v>
      </c>
      <c r="D130" s="18">
        <v>3588.2575700000007</v>
      </c>
      <c r="E130" s="25">
        <v>3758.0316983766561</v>
      </c>
    </row>
    <row r="131" spans="2:5" x14ac:dyDescent="0.25">
      <c r="B131" s="24">
        <v>42675</v>
      </c>
      <c r="C131" s="18">
        <v>14198240.869999997</v>
      </c>
      <c r="D131" s="18">
        <v>3922.5007000000001</v>
      </c>
      <c r="E131" s="25">
        <v>3619.6910990991023</v>
      </c>
    </row>
    <row r="132" spans="2:5" x14ac:dyDescent="0.25">
      <c r="B132" s="26">
        <v>42705</v>
      </c>
      <c r="C132" s="27">
        <v>11471895.100000003</v>
      </c>
      <c r="D132" s="27">
        <v>3022.8999000000003</v>
      </c>
      <c r="E132" s="28">
        <v>3794.9966851366812</v>
      </c>
    </row>
    <row r="133" spans="2:5" x14ac:dyDescent="0.25">
      <c r="B133" s="24">
        <v>42736</v>
      </c>
      <c r="C133" s="18">
        <v>8963938.1100000013</v>
      </c>
      <c r="D133" s="18">
        <v>2487.1411400000011</v>
      </c>
      <c r="E133" s="25">
        <v>3604.113158612302</v>
      </c>
    </row>
    <row r="134" spans="2:5" x14ac:dyDescent="0.25">
      <c r="B134" s="24">
        <v>42767</v>
      </c>
      <c r="C134" s="18">
        <v>9668624.6600000001</v>
      </c>
      <c r="D134" s="18">
        <v>2466.27007</v>
      </c>
      <c r="E134" s="25">
        <v>3920.3430222870925</v>
      </c>
    </row>
    <row r="135" spans="2:5" x14ac:dyDescent="0.25">
      <c r="B135" s="24">
        <v>42795</v>
      </c>
      <c r="C135" s="18">
        <v>12566314.979999997</v>
      </c>
      <c r="D135" s="18">
        <v>3137.1951600000007</v>
      </c>
      <c r="E135" s="25">
        <v>4005.5891773083044</v>
      </c>
    </row>
    <row r="136" spans="2:5" x14ac:dyDescent="0.25">
      <c r="B136" s="24">
        <v>42826</v>
      </c>
      <c r="C136" s="18">
        <v>9059337.6099999975</v>
      </c>
      <c r="D136" s="18">
        <v>2281.9929200000001</v>
      </c>
      <c r="E136" s="25">
        <v>3969.9236271074838</v>
      </c>
    </row>
    <row r="137" spans="2:5" x14ac:dyDescent="0.25">
      <c r="B137" s="24">
        <v>42856</v>
      </c>
      <c r="C137" s="18">
        <v>14076230.16</v>
      </c>
      <c r="D137" s="18">
        <v>3472.7473199999995</v>
      </c>
      <c r="E137" s="25">
        <v>4053.3413067323308</v>
      </c>
    </row>
    <row r="138" spans="2:5" x14ac:dyDescent="0.25">
      <c r="B138" s="24">
        <v>42887</v>
      </c>
      <c r="C138" s="18">
        <v>9172373.3599999994</v>
      </c>
      <c r="D138" s="18">
        <v>2155.2941400000004</v>
      </c>
      <c r="E138" s="25">
        <v>4255.7408707101094</v>
      </c>
    </row>
    <row r="139" spans="2:5" x14ac:dyDescent="0.25">
      <c r="B139" s="24">
        <v>42917</v>
      </c>
      <c r="C139" s="18">
        <v>8074411.2099999981</v>
      </c>
      <c r="D139" s="18">
        <v>1952.8375800000008</v>
      </c>
      <c r="E139" s="25">
        <v>4134.7069990326572</v>
      </c>
    </row>
    <row r="140" spans="2:5" x14ac:dyDescent="0.25">
      <c r="B140" s="24">
        <v>42948</v>
      </c>
      <c r="C140" s="18">
        <v>11532079.169999994</v>
      </c>
      <c r="D140" s="18">
        <v>2783.4033200000008</v>
      </c>
      <c r="E140" s="25">
        <v>4143.1577979148205</v>
      </c>
    </row>
    <row r="141" spans="2:5" x14ac:dyDescent="0.25">
      <c r="B141" s="24">
        <v>42979</v>
      </c>
      <c r="C141" s="18">
        <v>9586974.9399999995</v>
      </c>
      <c r="D141" s="18">
        <v>2211.5052200000005</v>
      </c>
      <c r="E141" s="25">
        <v>4335.0451327444753</v>
      </c>
    </row>
    <row r="142" spans="2:5" x14ac:dyDescent="0.25">
      <c r="B142" s="24">
        <v>43009</v>
      </c>
      <c r="C142" s="18">
        <v>15159240.049999999</v>
      </c>
      <c r="D142" s="18">
        <v>3563.5685400000007</v>
      </c>
      <c r="E142" s="25">
        <v>4253.9493431491574</v>
      </c>
    </row>
    <row r="143" spans="2:5" x14ac:dyDescent="0.25">
      <c r="B143" s="24">
        <v>43040</v>
      </c>
      <c r="C143" s="18">
        <v>11220818.329999998</v>
      </c>
      <c r="D143" s="18">
        <v>2760.8656799999999</v>
      </c>
      <c r="E143" s="25">
        <v>4064.2391302426563</v>
      </c>
    </row>
    <row r="144" spans="2:5" x14ac:dyDescent="0.25">
      <c r="B144" s="26">
        <v>43070</v>
      </c>
      <c r="C144" s="27">
        <v>8805757.959999999</v>
      </c>
      <c r="D144" s="27">
        <v>2157.1079000000009</v>
      </c>
      <c r="E144" s="28">
        <v>4082.2056050140086</v>
      </c>
    </row>
    <row r="145" spans="2:5" x14ac:dyDescent="0.25">
      <c r="B145" s="24">
        <v>43101</v>
      </c>
      <c r="C145" s="18">
        <v>11426386.649999997</v>
      </c>
      <c r="D145" s="18">
        <v>2849.1740400000003</v>
      </c>
      <c r="E145" s="25">
        <v>4010.420735828407</v>
      </c>
    </row>
    <row r="146" spans="2:5" x14ac:dyDescent="0.25">
      <c r="B146" s="24">
        <v>43132</v>
      </c>
      <c r="C146" s="18">
        <v>9967369.709999999</v>
      </c>
      <c r="D146" s="18">
        <v>2476.1147199999996</v>
      </c>
      <c r="E146" s="25">
        <v>4025.4070740308839</v>
      </c>
    </row>
    <row r="147" spans="2:5" x14ac:dyDescent="0.25">
      <c r="B147" s="24">
        <v>43160</v>
      </c>
      <c r="C147" s="18">
        <v>8521956.7599999961</v>
      </c>
      <c r="D147" s="18">
        <v>2031.8007200000006</v>
      </c>
      <c r="E147" s="25">
        <v>4194.2876956948794</v>
      </c>
    </row>
    <row r="148" spans="2:5" x14ac:dyDescent="0.25">
      <c r="B148" s="24">
        <v>43191</v>
      </c>
      <c r="C148" s="18">
        <v>9594385.3299999982</v>
      </c>
      <c r="D148" s="18">
        <v>2279.0163600000005</v>
      </c>
      <c r="E148" s="25">
        <v>4209.8799720770758</v>
      </c>
    </row>
    <row r="149" spans="2:5" x14ac:dyDescent="0.25">
      <c r="B149" s="24">
        <v>43221</v>
      </c>
      <c r="C149" s="18">
        <v>11625000.349999996</v>
      </c>
      <c r="D149" s="18">
        <v>2779.7821200000008</v>
      </c>
      <c r="E149" s="25">
        <v>4181.9825612807363</v>
      </c>
    </row>
    <row r="150" spans="2:5" x14ac:dyDescent="0.25">
      <c r="B150" s="24">
        <v>43252</v>
      </c>
      <c r="C150" s="18">
        <v>9768141.769999994</v>
      </c>
      <c r="D150" s="18">
        <v>2269.8739800000003</v>
      </c>
      <c r="E150" s="25">
        <v>4303.3850584075126</v>
      </c>
    </row>
    <row r="151" spans="2:5" x14ac:dyDescent="0.25">
      <c r="B151" s="24">
        <v>43282</v>
      </c>
      <c r="C151" s="18">
        <v>7415791.0200000005</v>
      </c>
      <c r="D151" s="18">
        <v>1588.5076400000003</v>
      </c>
      <c r="E151" s="25">
        <v>4668.40122972276</v>
      </c>
    </row>
    <row r="152" spans="2:5" x14ac:dyDescent="0.25">
      <c r="B152" s="24">
        <v>43313</v>
      </c>
      <c r="C152" s="18">
        <v>11033380.760000004</v>
      </c>
      <c r="D152" s="18">
        <v>2510.6262300000008</v>
      </c>
      <c r="E152" s="25">
        <v>4394.6727824953878</v>
      </c>
    </row>
    <row r="153" spans="2:5" x14ac:dyDescent="0.25">
      <c r="B153" s="24">
        <v>43344</v>
      </c>
      <c r="C153" s="18">
        <v>8369700.5799999991</v>
      </c>
      <c r="D153" s="18">
        <v>1874.0925800000009</v>
      </c>
      <c r="E153" s="25">
        <v>4466.0016635891052</v>
      </c>
    </row>
    <row r="154" spans="2:5" x14ac:dyDescent="0.25">
      <c r="B154" s="24">
        <v>43374</v>
      </c>
      <c r="C154" s="18">
        <v>13579501.300000004</v>
      </c>
      <c r="D154" s="18">
        <v>3219.9143399999989</v>
      </c>
      <c r="E154" s="25">
        <v>4217.3486205226209</v>
      </c>
    </row>
    <row r="155" spans="2:5" x14ac:dyDescent="0.25">
      <c r="B155" s="24">
        <v>43405</v>
      </c>
      <c r="C155" s="18">
        <v>11396960.019999992</v>
      </c>
      <c r="D155" s="18">
        <v>2735.3542400000006</v>
      </c>
      <c r="E155" s="25">
        <v>4166.5389635237871</v>
      </c>
    </row>
    <row r="156" spans="2:5" x14ac:dyDescent="0.25">
      <c r="B156" s="26">
        <v>43435</v>
      </c>
      <c r="C156" s="27">
        <v>8341967.6199999964</v>
      </c>
      <c r="D156" s="27">
        <v>1887.76234</v>
      </c>
      <c r="E156" s="28">
        <v>4418.971309704164</v>
      </c>
    </row>
    <row r="157" spans="2:5" x14ac:dyDescent="0.25">
      <c r="B157" s="24">
        <v>43466</v>
      </c>
      <c r="C157" s="18">
        <v>8223713.8199999956</v>
      </c>
      <c r="D157" s="18">
        <v>2001.5230000000001</v>
      </c>
      <c r="E157" s="25">
        <v>4108.7281135415342</v>
      </c>
    </row>
    <row r="158" spans="2:5" x14ac:dyDescent="0.25">
      <c r="B158" s="24">
        <v>43497</v>
      </c>
      <c r="C158" s="18">
        <v>7275208.0899999971</v>
      </c>
      <c r="D158" s="18">
        <v>1743.4875600000007</v>
      </c>
      <c r="E158" s="25">
        <v>4172.7903639300957</v>
      </c>
    </row>
    <row r="159" spans="2:5" x14ac:dyDescent="0.25">
      <c r="B159" s="24">
        <v>43525</v>
      </c>
      <c r="C159" s="18">
        <v>7941255.4399999985</v>
      </c>
      <c r="D159" s="18">
        <v>1966.9590200000007</v>
      </c>
      <c r="E159" s="25">
        <v>4037.3263292490956</v>
      </c>
    </row>
    <row r="160" spans="2:5" x14ac:dyDescent="0.25">
      <c r="B160" s="24">
        <v>43556</v>
      </c>
      <c r="C160" s="18">
        <v>8429735.0099999961</v>
      </c>
      <c r="D160" s="18">
        <v>1970.7151800000011</v>
      </c>
      <c r="E160" s="25">
        <v>4277.5004199236919</v>
      </c>
    </row>
    <row r="161" spans="2:5" x14ac:dyDescent="0.25">
      <c r="B161" s="24">
        <v>43586</v>
      </c>
      <c r="C161" s="18">
        <v>8997218.0199999977</v>
      </c>
      <c r="D161" s="18">
        <v>2212.3469800000012</v>
      </c>
      <c r="E161" s="25">
        <v>4066.8204858172812</v>
      </c>
    </row>
    <row r="162" spans="2:5" x14ac:dyDescent="0.25">
      <c r="B162" s="24">
        <v>43617</v>
      </c>
      <c r="C162" s="18">
        <v>7025336.7399999984</v>
      </c>
      <c r="D162" s="18">
        <v>1623.4037200000002</v>
      </c>
      <c r="E162" s="25">
        <v>4327.5351986996793</v>
      </c>
    </row>
    <row r="163" spans="2:5" x14ac:dyDescent="0.25">
      <c r="B163" s="24">
        <v>43647</v>
      </c>
      <c r="C163" s="18">
        <v>9416875.139999995</v>
      </c>
      <c r="D163" s="18">
        <v>2112.0399800000005</v>
      </c>
      <c r="E163" s="25">
        <v>4458.6632967052037</v>
      </c>
    </row>
    <row r="164" spans="2:5" x14ac:dyDescent="0.25">
      <c r="B164" s="24">
        <v>43678</v>
      </c>
      <c r="C164" s="18">
        <v>7689586.0099999979</v>
      </c>
      <c r="D164" s="18">
        <v>1815.1605200000001</v>
      </c>
      <c r="E164" s="25">
        <v>4236.3118441998713</v>
      </c>
    </row>
    <row r="165" spans="2:5" x14ac:dyDescent="0.25">
      <c r="B165" s="24">
        <v>43709</v>
      </c>
      <c r="C165" s="18">
        <v>11306143.709999992</v>
      </c>
      <c r="D165" s="18">
        <v>2661.1016800000007</v>
      </c>
      <c r="E165" s="25">
        <v>4248.6703138678995</v>
      </c>
    </row>
    <row r="166" spans="2:5" x14ac:dyDescent="0.25">
      <c r="B166" s="24">
        <v>43739</v>
      </c>
      <c r="C166" s="18">
        <v>10953409.800000001</v>
      </c>
      <c r="D166" s="18">
        <v>2736.7327300000011</v>
      </c>
      <c r="E166" s="25">
        <v>4002.3673776868973</v>
      </c>
    </row>
    <row r="167" spans="2:5" x14ac:dyDescent="0.25">
      <c r="B167" s="24">
        <v>43770</v>
      </c>
      <c r="C167" s="18">
        <v>9626324.2399999965</v>
      </c>
      <c r="D167" s="18">
        <v>2403.15155</v>
      </c>
      <c r="E167" s="25">
        <v>4005.7083540985986</v>
      </c>
    </row>
    <row r="168" spans="2:5" x14ac:dyDescent="0.25">
      <c r="B168" s="26">
        <v>43800</v>
      </c>
      <c r="C168" s="27">
        <v>9672399.1399999969</v>
      </c>
      <c r="D168" s="27">
        <v>2311.328140000001</v>
      </c>
      <c r="E168" s="28">
        <v>4184.7797258246492</v>
      </c>
    </row>
    <row r="169" spans="2:5" x14ac:dyDescent="0.25">
      <c r="B169" s="24">
        <v>43831</v>
      </c>
      <c r="C169" s="18">
        <v>10049521.649999997</v>
      </c>
      <c r="D169" s="18">
        <v>2661.1990400000009</v>
      </c>
      <c r="E169" s="25">
        <v>3776.3134207353382</v>
      </c>
    </row>
    <row r="170" spans="2:5" x14ac:dyDescent="0.25">
      <c r="B170" s="24">
        <v>43862</v>
      </c>
      <c r="C170" s="18">
        <v>8788842.8099999987</v>
      </c>
      <c r="D170" s="18">
        <v>2145.8959300000001</v>
      </c>
      <c r="E170" s="25">
        <v>4095.6519312658361</v>
      </c>
    </row>
    <row r="171" spans="2:5" x14ac:dyDescent="0.25">
      <c r="B171" s="24">
        <v>43891</v>
      </c>
      <c r="C171" s="18">
        <v>8444013.9499999993</v>
      </c>
      <c r="D171" s="18">
        <v>2021.9161300000007</v>
      </c>
      <c r="E171" s="25">
        <v>4176.2434280594989</v>
      </c>
    </row>
    <row r="172" spans="2:5" x14ac:dyDescent="0.25">
      <c r="B172" s="24">
        <v>43922</v>
      </c>
      <c r="C172" s="18">
        <v>9300110.0099999961</v>
      </c>
      <c r="D172" s="18">
        <v>2253.1590799999999</v>
      </c>
      <c r="E172" s="25">
        <v>4127.5869478332597</v>
      </c>
    </row>
    <row r="173" spans="2:5" x14ac:dyDescent="0.25">
      <c r="B173" s="24">
        <v>43952</v>
      </c>
      <c r="C173" s="18">
        <v>5919496.7199999988</v>
      </c>
      <c r="D173" s="18">
        <v>1440.7649299999998</v>
      </c>
      <c r="E173" s="25">
        <v>4108.5791281718657</v>
      </c>
    </row>
    <row r="174" spans="2:5" x14ac:dyDescent="0.25">
      <c r="B174" s="24">
        <v>43983</v>
      </c>
      <c r="C174" s="18">
        <v>6942977.3599999985</v>
      </c>
      <c r="D174" s="18">
        <v>1682.80305</v>
      </c>
      <c r="E174" s="25">
        <v>4125.8407274695601</v>
      </c>
    </row>
    <row r="175" spans="2:5" x14ac:dyDescent="0.25">
      <c r="B175" s="24">
        <v>44013</v>
      </c>
      <c r="C175" s="18">
        <v>7189892.1600000001</v>
      </c>
      <c r="D175" s="18">
        <v>1872.2956000000004</v>
      </c>
      <c r="E175" s="25">
        <v>3840.1479766336038</v>
      </c>
    </row>
    <row r="176" spans="2:5" x14ac:dyDescent="0.25">
      <c r="B176" s="24">
        <v>44044</v>
      </c>
      <c r="C176" s="18">
        <v>9085764.6600000001</v>
      </c>
      <c r="D176" s="18">
        <v>2165.7592400000012</v>
      </c>
      <c r="E176" s="25">
        <v>4195.1868389581459</v>
      </c>
    </row>
    <row r="177" spans="2:5" x14ac:dyDescent="0.25">
      <c r="B177" s="24">
        <v>44075</v>
      </c>
      <c r="C177" s="18">
        <v>12302997.490000002</v>
      </c>
      <c r="D177" s="18">
        <v>3115.3241799999996</v>
      </c>
      <c r="E177" s="25">
        <v>3949.1869157578362</v>
      </c>
    </row>
    <row r="178" spans="2:5" x14ac:dyDescent="0.25">
      <c r="B178" s="24">
        <v>44105</v>
      </c>
      <c r="C178" s="18">
        <v>11833472.780000005</v>
      </c>
      <c r="D178" s="18">
        <v>2956.7518900000005</v>
      </c>
      <c r="E178" s="25">
        <v>4002.1865953723996</v>
      </c>
    </row>
    <row r="179" spans="2:5" x14ac:dyDescent="0.25">
      <c r="B179" s="24">
        <v>44136</v>
      </c>
      <c r="C179" s="18">
        <v>11072340.780000005</v>
      </c>
      <c r="D179" s="18">
        <v>2764.2654200000006</v>
      </c>
      <c r="E179" s="25">
        <v>4005.5273635771227</v>
      </c>
    </row>
    <row r="180" spans="2:5" x14ac:dyDescent="0.25">
      <c r="B180" s="26">
        <v>44166</v>
      </c>
      <c r="C180" s="27">
        <v>9705925.570000004</v>
      </c>
      <c r="D180" s="27">
        <v>2377.8395400000009</v>
      </c>
      <c r="E180" s="28">
        <v>4081.8252900277726</v>
      </c>
    </row>
    <row r="181" spans="2:5" x14ac:dyDescent="0.25">
      <c r="B181" s="24">
        <v>44197</v>
      </c>
      <c r="C181" s="18">
        <v>8301895.1100000059</v>
      </c>
      <c r="D181" s="18">
        <v>2218.5690700000005</v>
      </c>
      <c r="E181" s="25">
        <v>3742.0043496775179</v>
      </c>
    </row>
    <row r="182" spans="2:5" x14ac:dyDescent="0.25">
      <c r="B182" s="24">
        <v>44228</v>
      </c>
      <c r="C182" s="18">
        <v>6816876.700000002</v>
      </c>
      <c r="D182" s="18">
        <v>1726.7319300000004</v>
      </c>
      <c r="E182" s="25">
        <v>3947.8488707856354</v>
      </c>
    </row>
    <row r="183" spans="2:5" x14ac:dyDescent="0.25">
      <c r="B183" s="24">
        <v>44256</v>
      </c>
      <c r="C183" s="18">
        <v>9859531.9399999958</v>
      </c>
      <c r="D183" s="18">
        <v>2490.2515500000004</v>
      </c>
      <c r="E183" s="25">
        <v>3959.2514017308799</v>
      </c>
    </row>
    <row r="184" spans="2:5" x14ac:dyDescent="0.25">
      <c r="B184" s="24">
        <v>44287</v>
      </c>
      <c r="C184" s="18">
        <v>7775654.120000001</v>
      </c>
      <c r="D184" s="18">
        <v>1829.3102600000004</v>
      </c>
      <c r="E184" s="25">
        <v>4250.5934012527759</v>
      </c>
    </row>
    <row r="185" spans="2:5" x14ac:dyDescent="0.25">
      <c r="B185" s="24">
        <v>44317</v>
      </c>
      <c r="C185" s="18">
        <v>8941734.9900000021</v>
      </c>
      <c r="D185" s="18">
        <v>2142.4259800000013</v>
      </c>
      <c r="E185" s="25">
        <v>4173.6494392212317</v>
      </c>
    </row>
    <row r="186" spans="2:5" x14ac:dyDescent="0.25">
      <c r="B186" s="24">
        <v>44348</v>
      </c>
      <c r="C186" s="18">
        <v>7764532.8900000053</v>
      </c>
      <c r="D186" s="18">
        <v>1813.673770000001</v>
      </c>
      <c r="E186" s="25">
        <v>4281.1077815830149</v>
      </c>
    </row>
    <row r="187" spans="2:5" x14ac:dyDescent="0.25">
      <c r="B187" s="24">
        <v>44378</v>
      </c>
      <c r="C187" s="18">
        <v>8895792.3500000015</v>
      </c>
      <c r="D187" s="18">
        <v>2129.1715300000005</v>
      </c>
      <c r="E187" s="25">
        <v>4178.0533999531735</v>
      </c>
    </row>
    <row r="188" spans="2:5" x14ac:dyDescent="0.25">
      <c r="B188" s="24">
        <v>44409</v>
      </c>
      <c r="C188" s="18">
        <v>8658594.7700000014</v>
      </c>
      <c r="D188" s="18">
        <v>1994.4473100000002</v>
      </c>
      <c r="E188" s="25">
        <v>4341.3504716752832</v>
      </c>
    </row>
    <row r="189" spans="2:5" x14ac:dyDescent="0.25">
      <c r="B189" s="24">
        <v>44440</v>
      </c>
      <c r="C189" s="18">
        <v>10051943.489999998</v>
      </c>
      <c r="D189" s="18">
        <v>2354.4361500000005</v>
      </c>
      <c r="E189" s="25">
        <v>4269.3633845198983</v>
      </c>
    </row>
    <row r="190" spans="2:5" x14ac:dyDescent="0.25">
      <c r="B190" s="24">
        <v>44470</v>
      </c>
      <c r="C190" s="18">
        <v>9523540.5</v>
      </c>
      <c r="D190" s="18">
        <v>2345.8071200000009</v>
      </c>
      <c r="E190" s="25">
        <v>4059.8139628802892</v>
      </c>
    </row>
    <row r="191" spans="2:5" x14ac:dyDescent="0.25">
      <c r="B191" s="24">
        <v>44501</v>
      </c>
      <c r="C191" s="18">
        <v>9926542.9200000018</v>
      </c>
      <c r="D191" s="18">
        <v>2404.6419300000007</v>
      </c>
      <c r="E191" s="25">
        <v>4128.0752847888671</v>
      </c>
    </row>
    <row r="192" spans="2:5" x14ac:dyDescent="0.25">
      <c r="B192" s="26">
        <v>44531</v>
      </c>
      <c r="C192" s="27">
        <v>10549269.540000003</v>
      </c>
      <c r="D192" s="27">
        <v>2554.6411899999994</v>
      </c>
      <c r="E192" s="28">
        <v>4129.4525357590446</v>
      </c>
    </row>
    <row r="193" spans="2:5" x14ac:dyDescent="0.25">
      <c r="B193" s="88">
        <v>44562</v>
      </c>
      <c r="C193" s="89">
        <v>7152528.9400000023</v>
      </c>
      <c r="D193" s="18">
        <v>1628.2264299999999</v>
      </c>
      <c r="E193" s="25">
        <v>4392.8343185044605</v>
      </c>
    </row>
    <row r="194" spans="2:5" x14ac:dyDescent="0.25">
      <c r="B194" s="88">
        <v>44593</v>
      </c>
      <c r="C194" s="87">
        <v>7762594.5800000029</v>
      </c>
      <c r="D194" s="86">
        <v>1882.9771900000005</v>
      </c>
      <c r="E194" s="25">
        <v>4122.511213213369</v>
      </c>
    </row>
    <row r="195" spans="2:5" x14ac:dyDescent="0.25">
      <c r="B195" s="88">
        <v>44621</v>
      </c>
      <c r="C195" s="87">
        <v>10263192.709999993</v>
      </c>
      <c r="D195" s="86">
        <v>2350.0294199999994</v>
      </c>
      <c r="E195" s="25">
        <v>4367.2613724129433</v>
      </c>
    </row>
    <row r="196" spans="2:5" x14ac:dyDescent="0.25">
      <c r="B196" s="24">
        <v>44652</v>
      </c>
      <c r="C196" s="87">
        <v>8447060.6199999992</v>
      </c>
      <c r="D196" s="86">
        <v>1914.4507100000003</v>
      </c>
      <c r="E196" s="25">
        <v>4412.2633065857308</v>
      </c>
    </row>
    <row r="197" spans="2:5" x14ac:dyDescent="0.25">
      <c r="B197" s="24">
        <v>44682</v>
      </c>
      <c r="C197" s="87">
        <v>9967213.8499999996</v>
      </c>
      <c r="D197" s="86">
        <v>2228.9006899999999</v>
      </c>
      <c r="E197" s="25">
        <v>4471.8070637772571</v>
      </c>
    </row>
    <row r="198" spans="2:5" x14ac:dyDescent="0.25">
      <c r="B198" s="24">
        <v>44713</v>
      </c>
      <c r="C198" s="87">
        <v>8282002.8699999992</v>
      </c>
      <c r="D198" s="86">
        <v>1792.9739000000002</v>
      </c>
      <c r="E198" s="25">
        <v>4619.1430170846324</v>
      </c>
    </row>
    <row r="199" spans="2:5" x14ac:dyDescent="0.25">
      <c r="B199" s="24">
        <v>44743</v>
      </c>
      <c r="C199" s="87">
        <v>8857271.9000000022</v>
      </c>
      <c r="D199" s="86">
        <v>1764.0061999999994</v>
      </c>
      <c r="E199" s="25">
        <v>5021.1115471136109</v>
      </c>
    </row>
    <row r="200" spans="2:5" x14ac:dyDescent="0.25">
      <c r="B200" s="24">
        <v>44774</v>
      </c>
      <c r="C200" s="87">
        <v>9701662.0200000051</v>
      </c>
      <c r="D200" s="86">
        <v>1918.6311399999993</v>
      </c>
      <c r="E200" s="25">
        <v>5056.5540284100698</v>
      </c>
    </row>
    <row r="201" spans="2:5" x14ac:dyDescent="0.25">
      <c r="B201" s="24">
        <v>44805</v>
      </c>
      <c r="C201" s="87">
        <v>11932538.430000009</v>
      </c>
      <c r="D201" s="86">
        <v>2292.0897500000001</v>
      </c>
      <c r="E201" s="25">
        <v>5205.9647446178788</v>
      </c>
    </row>
    <row r="202" spans="2:5" x14ac:dyDescent="0.25">
      <c r="B202" s="24">
        <v>44835</v>
      </c>
      <c r="C202" s="87">
        <v>8879468.8800000064</v>
      </c>
      <c r="D202" s="86">
        <v>1690.5774200000008</v>
      </c>
      <c r="E202" s="25">
        <v>5252.3290415176625</v>
      </c>
    </row>
    <row r="203" spans="2:5" x14ac:dyDescent="0.25">
      <c r="B203" s="24">
        <v>44866</v>
      </c>
      <c r="C203" s="87">
        <v>10552106.630000005</v>
      </c>
      <c r="D203" s="86">
        <v>2073.4176700000007</v>
      </c>
      <c r="E203" s="25">
        <v>5089.2334828032999</v>
      </c>
    </row>
    <row r="204" spans="2:5" x14ac:dyDescent="0.25">
      <c r="B204" s="24">
        <v>44896</v>
      </c>
      <c r="C204" s="87">
        <v>9758356.660000002</v>
      </c>
      <c r="D204" s="86">
        <v>1845.4651500000009</v>
      </c>
      <c r="E204" s="25">
        <v>5287.7490859147356</v>
      </c>
    </row>
    <row r="205" spans="2:5" x14ac:dyDescent="0.25">
      <c r="B205" s="93">
        <v>44562</v>
      </c>
      <c r="C205" s="89">
        <v>10516741.809999997</v>
      </c>
      <c r="D205" s="22">
        <v>2087.2752300000006</v>
      </c>
      <c r="E205" s="23">
        <f>+C205/D205</f>
        <v>5038.5026655061647</v>
      </c>
    </row>
    <row r="206" spans="2:5" x14ac:dyDescent="0.25">
      <c r="B206" s="88">
        <v>44958</v>
      </c>
      <c r="C206" s="87">
        <v>9740138.9300000016</v>
      </c>
      <c r="D206" s="86">
        <v>1915.0203400000012</v>
      </c>
      <c r="E206" s="25">
        <f>+C206/D206</f>
        <v>5086.180405791406</v>
      </c>
    </row>
    <row r="207" spans="2:5" x14ac:dyDescent="0.25">
      <c r="B207" s="88">
        <v>44986</v>
      </c>
      <c r="C207" s="87">
        <v>12065518.470000006</v>
      </c>
      <c r="D207" s="86">
        <v>2375.7879599999997</v>
      </c>
      <c r="E207" s="25">
        <f>+C207/D207</f>
        <v>5078.5333847722704</v>
      </c>
    </row>
    <row r="208" spans="2:5" x14ac:dyDescent="0.25">
      <c r="B208" s="88">
        <v>45017</v>
      </c>
      <c r="C208" s="87">
        <v>9144336.1499999966</v>
      </c>
      <c r="D208" s="86">
        <v>1790.14192</v>
      </c>
      <c r="E208" s="25">
        <f>+C208/D208</f>
        <v>5108.1626813141138</v>
      </c>
    </row>
    <row r="209" spans="2:5" x14ac:dyDescent="0.25">
      <c r="B209" s="88">
        <v>45047</v>
      </c>
      <c r="C209" s="87">
        <v>9492950.7100000009</v>
      </c>
      <c r="D209" s="86">
        <v>1808.7429100000002</v>
      </c>
      <c r="E209" s="25">
        <f>+C209/D209</f>
        <v>5248.3692721150737</v>
      </c>
    </row>
    <row r="210" spans="2:5" x14ac:dyDescent="0.25">
      <c r="B210" s="88">
        <v>45078</v>
      </c>
      <c r="C210" s="87">
        <v>8385716.96</v>
      </c>
      <c r="D210" s="86">
        <v>1504.4629500000001</v>
      </c>
      <c r="E210" s="25">
        <f t="shared" ref="E210:E216" si="0">+C210/D210</f>
        <v>5573.8939666144652</v>
      </c>
    </row>
    <row r="211" spans="2:5" x14ac:dyDescent="0.25">
      <c r="B211" s="88">
        <v>45108</v>
      </c>
      <c r="C211" s="87">
        <v>6955318.9700000007</v>
      </c>
      <c r="D211" s="86">
        <v>1245.7012</v>
      </c>
      <c r="E211" s="25">
        <f t="shared" si="0"/>
        <v>5583.4569076436637</v>
      </c>
    </row>
    <row r="212" spans="2:5" x14ac:dyDescent="0.25">
      <c r="B212" s="88">
        <v>45139</v>
      </c>
      <c r="C212" s="87">
        <v>9104497.3199999984</v>
      </c>
      <c r="D212" s="86">
        <v>1717.1678200000003</v>
      </c>
      <c r="E212" s="25">
        <f t="shared" si="0"/>
        <v>5302.0428253774271</v>
      </c>
    </row>
    <row r="213" spans="2:5" x14ac:dyDescent="0.25">
      <c r="B213" s="88">
        <v>45170</v>
      </c>
      <c r="C213" s="87">
        <v>8131093.8200000012</v>
      </c>
      <c r="D213" s="86">
        <v>1547.2812900000006</v>
      </c>
      <c r="E213" s="25">
        <f t="shared" si="0"/>
        <v>5255.0844326437882</v>
      </c>
    </row>
    <row r="214" spans="2:5" x14ac:dyDescent="0.25">
      <c r="B214" s="88">
        <v>45200</v>
      </c>
      <c r="C214" s="87">
        <v>12558453.910000004</v>
      </c>
      <c r="D214" s="86">
        <v>2459.16273</v>
      </c>
      <c r="E214" s="25">
        <f t="shared" si="0"/>
        <v>5106.8006833366426</v>
      </c>
    </row>
    <row r="215" spans="2:5" x14ac:dyDescent="0.25">
      <c r="B215" s="88">
        <v>45231</v>
      </c>
      <c r="C215" s="87">
        <v>10403064.129999999</v>
      </c>
      <c r="D215" s="86">
        <v>2114.9394299999999</v>
      </c>
      <c r="E215" s="25">
        <f t="shared" si="0"/>
        <v>4918.84731185895</v>
      </c>
    </row>
    <row r="216" spans="2:5" x14ac:dyDescent="0.25">
      <c r="B216" s="88">
        <v>45261</v>
      </c>
      <c r="C216" s="87">
        <v>9697653.7299999986</v>
      </c>
      <c r="D216" s="86">
        <v>1950.43067</v>
      </c>
      <c r="E216" s="25">
        <f t="shared" si="0"/>
        <v>4972.0576481705957</v>
      </c>
    </row>
    <row r="217" spans="2:5" x14ac:dyDescent="0.25">
      <c r="B217" s="21">
        <v>45292</v>
      </c>
      <c r="C217" s="99">
        <v>12450784.049999999</v>
      </c>
      <c r="D217" s="100">
        <v>2518.7999699999996</v>
      </c>
      <c r="E217" s="101">
        <v>4943.1412570645698</v>
      </c>
    </row>
    <row r="218" spans="2:5" x14ac:dyDescent="0.25">
      <c r="B218" s="24">
        <v>45323</v>
      </c>
      <c r="C218" s="102">
        <v>10123268.699999999</v>
      </c>
      <c r="D218" s="103">
        <v>2087.9666399999996</v>
      </c>
      <c r="E218" s="104">
        <v>4848.3862270902955</v>
      </c>
    </row>
    <row r="219" spans="2:5" x14ac:dyDescent="0.25">
      <c r="B219" s="24">
        <v>45352</v>
      </c>
      <c r="C219" s="102">
        <v>7659097.5199999996</v>
      </c>
      <c r="D219" s="103">
        <v>1616.1880400000007</v>
      </c>
      <c r="E219" s="104">
        <v>4738.9891092128091</v>
      </c>
    </row>
    <row r="220" spans="2:5" x14ac:dyDescent="0.25">
      <c r="B220" s="24">
        <v>45383</v>
      </c>
      <c r="C220" s="102">
        <v>12825778.850000003</v>
      </c>
      <c r="D220" s="103">
        <v>2567.7950200000005</v>
      </c>
      <c r="E220" s="104">
        <v>4994.860863154101</v>
      </c>
    </row>
    <row r="221" spans="2:5" x14ac:dyDescent="0.25">
      <c r="B221" s="24">
        <v>45413</v>
      </c>
      <c r="C221" s="102">
        <v>9910553.1900000032</v>
      </c>
      <c r="D221" s="103">
        <v>2002.68632</v>
      </c>
      <c r="E221" s="104">
        <v>4948.6297934066897</v>
      </c>
    </row>
    <row r="222" spans="2:5" x14ac:dyDescent="0.25">
      <c r="B222" s="24">
        <v>45444</v>
      </c>
      <c r="C222" s="102">
        <v>5165947.4600000009</v>
      </c>
      <c r="D222" s="103">
        <v>1083.0773399999996</v>
      </c>
      <c r="E222" s="104">
        <v>4769.6939721774652</v>
      </c>
    </row>
    <row r="223" spans="2:5" x14ac:dyDescent="0.25">
      <c r="B223" s="24">
        <v>45474</v>
      </c>
      <c r="C223" s="102">
        <v>7022021.3000000007</v>
      </c>
      <c r="D223" s="103">
        <v>1369.9813899999997</v>
      </c>
      <c r="E223" s="104">
        <v>5125.6326189949214</v>
      </c>
    </row>
    <row r="224" spans="2:5" x14ac:dyDescent="0.25">
      <c r="B224" s="24">
        <v>45505</v>
      </c>
      <c r="C224" s="102">
        <v>7655664.9999999991</v>
      </c>
      <c r="D224" s="103">
        <v>1541.81567</v>
      </c>
      <c r="E224" s="104">
        <v>4965.3568509911429</v>
      </c>
    </row>
    <row r="225" spans="2:5" x14ac:dyDescent="0.25">
      <c r="B225" s="24">
        <v>45536</v>
      </c>
      <c r="C225" s="108">
        <v>8392927.3000000007</v>
      </c>
      <c r="D225" s="103">
        <v>1748.7662800000001</v>
      </c>
      <c r="E225" s="104">
        <v>4799.3419109156202</v>
      </c>
    </row>
    <row r="226" spans="2:5" x14ac:dyDescent="0.25">
      <c r="B226" s="24">
        <v>45566</v>
      </c>
      <c r="C226" s="108">
        <v>8910719.2799999993</v>
      </c>
      <c r="D226" s="103">
        <v>1788.4474600000001</v>
      </c>
      <c r="E226" s="104">
        <v>4982.3768823491182</v>
      </c>
    </row>
    <row r="227" spans="2:5" x14ac:dyDescent="0.25">
      <c r="B227" s="24">
        <v>45597</v>
      </c>
      <c r="C227" s="108">
        <v>8378134.0199999977</v>
      </c>
      <c r="D227" s="103">
        <v>1784.76728</v>
      </c>
      <c r="E227" s="104">
        <v>4694.2445179743536</v>
      </c>
    </row>
    <row r="228" spans="2:5" x14ac:dyDescent="0.25">
      <c r="B228" s="26">
        <v>45627</v>
      </c>
      <c r="C228" s="105">
        <v>6813402.6399999997</v>
      </c>
      <c r="D228" s="106">
        <v>1386.6079200000001</v>
      </c>
      <c r="E228" s="107">
        <v>4913.7196908553633</v>
      </c>
    </row>
    <row r="230" spans="2:5" x14ac:dyDescent="0.25">
      <c r="B230" s="31" t="s">
        <v>21</v>
      </c>
    </row>
  </sheetData>
  <mergeCells count="1">
    <mergeCell ref="C10:D10"/>
  </mergeCells>
  <hyperlinks>
    <hyperlink ref="E10" location="Quesos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65C5376-2410-4EC3-831C-0A0A32C1D89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FD41026-2E6B-4F97-94B4-181D7FE07B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98E056-D5E2-4F08-B1AA-18C64056F3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D45CBB4-1864-42A2-9350-F86710271A5D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Quesos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2025-01-08T14:28:36Z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6977600.00000000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