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58" documentId="8_{ED0BB45A-7FD5-474A-A5E5-94F06A63BE34}" xr6:coauthVersionLast="47" xr6:coauthVersionMax="47" xr10:uidLastSave="{D18DDF98-844C-4E78-BD3D-31DF61750B88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Petróleo!$E$44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P71" i="1" s="1"/>
  <c r="P38" i="1"/>
  <c r="P39" i="1"/>
  <c r="O39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65" i="1"/>
  <c r="O66" i="1"/>
  <c r="O67" i="1"/>
  <c r="O68" i="1"/>
  <c r="O69" i="1"/>
  <c r="O70" i="1"/>
  <c r="P69" i="1" l="1"/>
  <c r="P70" i="1"/>
  <c r="O64" i="1"/>
  <c r="P65" i="1" s="1"/>
  <c r="O63" i="1"/>
  <c r="P63" i="1" s="1"/>
  <c r="O62" i="1"/>
  <c r="O57" i="1"/>
  <c r="O58" i="1"/>
  <c r="P58" i="1"/>
  <c r="O59" i="1"/>
  <c r="P59" i="1"/>
  <c r="O60" i="1"/>
  <c r="P60" i="1" s="1"/>
  <c r="O61" i="1"/>
  <c r="P62" i="1" s="1"/>
  <c r="P61" i="1"/>
  <c r="O23" i="1"/>
  <c r="O24" i="1"/>
  <c r="O21" i="1"/>
  <c r="O22" i="1"/>
  <c r="O56" i="1"/>
  <c r="P56" i="1" s="1"/>
  <c r="O16" i="1"/>
  <c r="P16" i="1" s="1"/>
  <c r="O17" i="1"/>
  <c r="O18" i="1"/>
  <c r="O19" i="1"/>
  <c r="O20" i="1"/>
  <c r="O48" i="1"/>
  <c r="O49" i="1"/>
  <c r="O50" i="1"/>
  <c r="P50" i="1"/>
  <c r="O51" i="1"/>
  <c r="P51" i="1" s="1"/>
  <c r="O52" i="1"/>
  <c r="O53" i="1"/>
  <c r="P53" i="1"/>
  <c r="O54" i="1"/>
  <c r="P54" i="1"/>
  <c r="O55" i="1"/>
  <c r="P55" i="1"/>
  <c r="O15" i="1"/>
  <c r="O47" i="1"/>
  <c r="P66" i="1"/>
  <c r="P49" i="1" l="1"/>
  <c r="P52" i="1"/>
  <c r="P64" i="1"/>
  <c r="P48" i="1"/>
  <c r="P57" i="1"/>
  <c r="P67" i="1"/>
  <c r="P68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<sst xmlns="http://schemas.openxmlformats.org/spreadsheetml/2006/main" count="57" uniqueCount="33">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</sst>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0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90"/>
  <sheetViews>
    <sheetView showGridLines="0" tabSelected="1" topLeftCell="A9" zoomScale="112" zoomScaleNormal="112" workbookViewId="0">
      <selection activeCell="O38" sqref="O38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4" t="s">
        <v>0</v>
      </c>
      <c r="I11" s="65"/>
      <c r="J11" s="65"/>
      <c r="K11" s="66"/>
    </row>
    <row r="12" spans="2:16">
      <c r="H12" s="67" t="s">
        <v>1</v>
      </c>
      <c r="I12" s="68"/>
      <c r="J12" s="68"/>
      <c r="K12" s="69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39" si="0">AVERAGE(C16:N16)</f>
        <v>24.421571535888457</v>
      </c>
      <c r="P16" s="60">
        <f t="shared" ref="P16:P39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si="0"/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0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0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0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0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0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si="0"/>
        <v>54.392500000000005</v>
      </c>
      <c r="P32" s="60">
        <f t="shared" si="1"/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0"/>
        <v>71.071666666666673</v>
      </c>
      <c r="P33" s="60">
        <f t="shared" si="1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0"/>
        <v>64.031666666666666</v>
      </c>
      <c r="P34" s="60">
        <f t="shared" si="1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0"/>
        <v>42.300000000000004</v>
      </c>
      <c r="P35" s="60">
        <f t="shared" si="1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0"/>
        <v>70.443333333333328</v>
      </c>
      <c r="P36" s="60">
        <f t="shared" si="1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0"/>
        <v>99.82416666666667</v>
      </c>
      <c r="P37" s="60">
        <f t="shared" si="1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0"/>
        <v>82.615833333333327</v>
      </c>
      <c r="P38" s="60">
        <f t="shared" si="1"/>
        <v>-0.17238644616784526</v>
      </c>
      <c r="R38" s="14"/>
      <c r="S38" s="15"/>
      <c r="T38" s="16"/>
      <c r="U38" s="15"/>
      <c r="V38" s="15"/>
    </row>
    <row r="39" spans="2:22">
      <c r="B39" s="50">
        <v>2024</v>
      </c>
      <c r="C39" s="56">
        <v>80.23</v>
      </c>
      <c r="D39" s="56">
        <v>83.76</v>
      </c>
      <c r="E39" s="56">
        <v>85.45</v>
      </c>
      <c r="F39" s="56">
        <v>90.054000000000002</v>
      </c>
      <c r="G39" s="56">
        <v>82</v>
      </c>
      <c r="H39" s="56">
        <v>82.555000000000007</v>
      </c>
      <c r="I39" s="56">
        <v>85.3</v>
      </c>
      <c r="J39" s="56">
        <v>80.863</v>
      </c>
      <c r="K39" s="56">
        <v>74.293000000000006</v>
      </c>
      <c r="L39" s="56">
        <v>75.662000000000006</v>
      </c>
      <c r="M39" s="56">
        <v>74.400000000000006</v>
      </c>
      <c r="N39" s="56">
        <v>73.832999999999998</v>
      </c>
      <c r="O39" s="59">
        <f t="shared" si="0"/>
        <v>80.7</v>
      </c>
      <c r="P39" s="60">
        <f t="shared" si="1"/>
        <v>-2.3189662998416294E-2</v>
      </c>
      <c r="R39" s="14"/>
      <c r="S39" s="15"/>
      <c r="T39" s="16"/>
      <c r="U39" s="15"/>
      <c r="V39" s="15"/>
    </row>
    <row r="40" spans="2:22" ht="15.75" thickBot="1">
      <c r="B40" s="51">
        <v>2025</v>
      </c>
      <c r="C40" s="61">
        <v>79.206000000000003</v>
      </c>
      <c r="D40" s="61">
        <v>75.156999999999996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/>
      <c r="P40" s="63"/>
      <c r="R40" s="14"/>
      <c r="S40" s="15"/>
      <c r="T40" s="16"/>
      <c r="U40" s="15"/>
      <c r="V40" s="15"/>
    </row>
    <row r="42" spans="2:22" ht="15.75" thickBot="1">
      <c r="B42" s="29" t="s">
        <v>24</v>
      </c>
      <c r="C42" s="1"/>
      <c r="D42" s="1"/>
      <c r="E42" s="9"/>
      <c r="F42" s="31"/>
      <c r="G42" s="1"/>
      <c r="H42" s="1"/>
      <c r="I42" s="1"/>
      <c r="J42" s="1"/>
      <c r="K42" s="1"/>
      <c r="L42" s="1"/>
      <c r="M42" s="1"/>
      <c r="N42" s="1"/>
    </row>
    <row r="43" spans="2:22" ht="15" customHeight="1">
      <c r="E43" s="2"/>
      <c r="F43" s="2"/>
      <c r="H43" s="64" t="s">
        <v>25</v>
      </c>
      <c r="I43" s="65"/>
      <c r="J43" s="65"/>
      <c r="K43" s="66"/>
    </row>
    <row r="44" spans="2:22" ht="15" customHeight="1">
      <c r="E44" s="2"/>
      <c r="H44" s="67" t="s">
        <v>26</v>
      </c>
      <c r="I44" s="68"/>
      <c r="J44" s="68"/>
      <c r="K44" s="69"/>
      <c r="L44" s="23" t="s">
        <v>27</v>
      </c>
    </row>
    <row r="45" spans="2:22" ht="15.75" customHeight="1" thickBot="1"/>
    <row r="46" spans="2:22" ht="15.75" thickBot="1">
      <c r="B46" s="27" t="s">
        <v>2</v>
      </c>
      <c r="C46" s="6" t="s">
        <v>3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  <c r="I46" s="6" t="s">
        <v>9</v>
      </c>
      <c r="J46" s="6" t="s">
        <v>10</v>
      </c>
      <c r="K46" s="6" t="s">
        <v>11</v>
      </c>
      <c r="L46" s="6" t="s">
        <v>12</v>
      </c>
      <c r="M46" s="6" t="s">
        <v>13</v>
      </c>
      <c r="N46" s="6" t="s">
        <v>14</v>
      </c>
      <c r="O46" s="10" t="s">
        <v>15</v>
      </c>
      <c r="P46" s="7" t="s">
        <v>16</v>
      </c>
    </row>
    <row r="47" spans="2:22">
      <c r="B47" s="28">
        <v>2000</v>
      </c>
      <c r="C47" s="1">
        <v>27.27</v>
      </c>
      <c r="D47" s="1">
        <v>29.280999999999999</v>
      </c>
      <c r="E47" s="1">
        <v>29.92</v>
      </c>
      <c r="F47" s="1">
        <v>25.84</v>
      </c>
      <c r="G47" s="1">
        <v>28.83</v>
      </c>
      <c r="H47" s="1">
        <v>31.860900000000001</v>
      </c>
      <c r="I47" s="1">
        <v>29.972899999999999</v>
      </c>
      <c r="J47" s="1">
        <v>31.308299999999999</v>
      </c>
      <c r="K47" s="1">
        <v>33.886000000000003</v>
      </c>
      <c r="L47" s="1">
        <v>33.045900000000003</v>
      </c>
      <c r="M47" s="1">
        <v>34.368000000000002</v>
      </c>
      <c r="N47" s="1">
        <v>28.4025</v>
      </c>
      <c r="O47" s="17">
        <f>AVERAGE(C47:N47)</f>
        <v>30.332125000000005</v>
      </c>
      <c r="P47" s="18"/>
    </row>
    <row r="48" spans="2:22">
      <c r="B48" s="28">
        <v>2001</v>
      </c>
      <c r="C48" s="1">
        <v>29.55</v>
      </c>
      <c r="D48" s="1">
        <v>29.5685</v>
      </c>
      <c r="E48" s="1">
        <v>27.238636363636399</v>
      </c>
      <c r="F48" s="1">
        <v>27.420500000000001</v>
      </c>
      <c r="G48" s="1">
        <v>28.61</v>
      </c>
      <c r="H48" s="1">
        <v>27.56</v>
      </c>
      <c r="I48" s="1">
        <v>26.4428571428571</v>
      </c>
      <c r="J48" s="1">
        <v>27.4452173913043</v>
      </c>
      <c r="K48" s="1">
        <v>26.114999999999998</v>
      </c>
      <c r="L48" s="1">
        <v>22.175652173913001</v>
      </c>
      <c r="M48" s="1">
        <v>19.59</v>
      </c>
      <c r="N48" s="1">
        <v>19.3126315789474</v>
      </c>
      <c r="O48" s="11">
        <f t="shared" ref="O48:O55" si="2">AVERAGE(C48:N48)</f>
        <v>25.91908288755485</v>
      </c>
      <c r="P48" s="8">
        <f t="shared" ref="P48:P63" si="3">O48/O47-1</f>
        <v>-0.1454907004519187</v>
      </c>
    </row>
    <row r="49" spans="2:16">
      <c r="B49" s="28">
        <v>2002</v>
      </c>
      <c r="C49" s="1">
        <v>19.687619047618998</v>
      </c>
      <c r="D49" s="1">
        <v>20.723157894736801</v>
      </c>
      <c r="E49" s="1">
        <v>24.376999999999999</v>
      </c>
      <c r="F49" s="1">
        <v>26.2431818181818</v>
      </c>
      <c r="G49" s="1">
        <v>27.0445454545454</v>
      </c>
      <c r="H49" s="1">
        <v>25.508500000000002</v>
      </c>
      <c r="I49" s="1">
        <v>26.923809523809499</v>
      </c>
      <c r="J49" s="1">
        <v>28.3704545454545</v>
      </c>
      <c r="K49" s="1">
        <v>29.67</v>
      </c>
      <c r="L49" s="1">
        <v>28.850869565217401</v>
      </c>
      <c r="M49" s="1">
        <v>26.283157894736799</v>
      </c>
      <c r="N49" s="1">
        <v>29.435714285714301</v>
      </c>
      <c r="O49" s="11">
        <f t="shared" si="2"/>
        <v>26.093167502501291</v>
      </c>
      <c r="P49" s="8">
        <f t="shared" si="3"/>
        <v>6.7164650733082532E-3</v>
      </c>
    </row>
    <row r="50" spans="2:16">
      <c r="B50" s="28">
        <v>2003</v>
      </c>
      <c r="C50" s="1">
        <v>32.949523809523797</v>
      </c>
      <c r="D50" s="1">
        <v>35.802631578947398</v>
      </c>
      <c r="E50" s="1">
        <v>33.3157142857143</v>
      </c>
      <c r="F50" s="1">
        <v>28.2214285714286</v>
      </c>
      <c r="G50" s="1">
        <v>28.132380952380899</v>
      </c>
      <c r="H50" s="1">
        <v>30.71</v>
      </c>
      <c r="I50" s="1">
        <v>30.749545454545501</v>
      </c>
      <c r="J50" s="1">
        <v>31.583809523809499</v>
      </c>
      <c r="K50" s="1">
        <v>28.283809523809499</v>
      </c>
      <c r="L50" s="1">
        <v>30.3217391304348</v>
      </c>
      <c r="M50" s="1">
        <v>31.092222222222201</v>
      </c>
      <c r="N50" s="1">
        <v>32.123333333333299</v>
      </c>
      <c r="O50" s="11">
        <f t="shared" si="2"/>
        <v>31.107178198845816</v>
      </c>
      <c r="P50" s="8">
        <f t="shared" si="3"/>
        <v>0.19215799292530811</v>
      </c>
    </row>
    <row r="51" spans="2:16">
      <c r="B51" s="28">
        <v>2004</v>
      </c>
      <c r="C51" s="1">
        <v>34.243157894736797</v>
      </c>
      <c r="D51" s="1">
        <v>34.729999999999997</v>
      </c>
      <c r="E51" s="1">
        <v>36.731304347826097</v>
      </c>
      <c r="F51" s="1">
        <v>36.705238095238101</v>
      </c>
      <c r="G51" s="1">
        <v>40.284999999999997</v>
      </c>
      <c r="H51" s="1">
        <v>38.030952380952399</v>
      </c>
      <c r="I51" s="1">
        <v>40.821904761904797</v>
      </c>
      <c r="J51" s="1">
        <v>44.923636363636398</v>
      </c>
      <c r="K51" s="1">
        <v>45.930476190476199</v>
      </c>
      <c r="L51" s="1">
        <v>53.246190476190499</v>
      </c>
      <c r="M51" s="1">
        <v>48.4465</v>
      </c>
      <c r="N51" s="1">
        <v>43.229047619047599</v>
      </c>
      <c r="O51" s="11">
        <f t="shared" si="2"/>
        <v>41.443617344167414</v>
      </c>
      <c r="P51" s="8">
        <f t="shared" si="3"/>
        <v>0.33228469259565041</v>
      </c>
    </row>
    <row r="52" spans="2:16">
      <c r="B52" s="28">
        <v>2005</v>
      </c>
      <c r="C52" s="1">
        <v>46.82</v>
      </c>
      <c r="D52" s="1">
        <v>47.962631578947402</v>
      </c>
      <c r="E52" s="1">
        <v>54.1681818181818</v>
      </c>
      <c r="F52" s="1">
        <v>52.962857142857096</v>
      </c>
      <c r="G52" s="1">
        <v>49.813809523809503</v>
      </c>
      <c r="H52" s="1">
        <v>56.389090909090903</v>
      </c>
      <c r="I52" s="1">
        <v>58.665999999999997</v>
      </c>
      <c r="J52" s="1">
        <v>64.955652173912995</v>
      </c>
      <c r="K52" s="1">
        <v>65.538095238095195</v>
      </c>
      <c r="L52" s="1">
        <v>62.3638095238095</v>
      </c>
      <c r="M52" s="1">
        <v>58.283000000000001</v>
      </c>
      <c r="N52" s="1">
        <v>59.414285714285697</v>
      </c>
      <c r="O52" s="11">
        <f t="shared" si="2"/>
        <v>56.444784468582519</v>
      </c>
      <c r="P52" s="8">
        <f t="shared" si="3"/>
        <v>0.36196567977737826</v>
      </c>
    </row>
    <row r="53" spans="2:16">
      <c r="B53" s="28">
        <v>2006</v>
      </c>
      <c r="C53" s="1">
        <v>65.483500000000006</v>
      </c>
      <c r="D53" s="1">
        <v>61.615263157894802</v>
      </c>
      <c r="E53" s="1">
        <v>62.889565217391301</v>
      </c>
      <c r="F53" s="1">
        <v>69.412777777777805</v>
      </c>
      <c r="G53" s="1">
        <v>70.933181818181794</v>
      </c>
      <c r="H53" s="1">
        <v>70.931818181818201</v>
      </c>
      <c r="I53" s="1">
        <v>74.404210526315794</v>
      </c>
      <c r="J53" s="1">
        <v>73.041739130434806</v>
      </c>
      <c r="K53" s="1">
        <v>63.819000000000003</v>
      </c>
      <c r="L53" s="1">
        <v>58.850454545454497</v>
      </c>
      <c r="M53" s="1">
        <v>59.130499999999998</v>
      </c>
      <c r="N53" s="1">
        <v>61.999000000000002</v>
      </c>
      <c r="O53" s="11">
        <f t="shared" si="2"/>
        <v>66.042584196272415</v>
      </c>
      <c r="P53" s="8">
        <f t="shared" si="3"/>
        <v>0.17003873463334918</v>
      </c>
    </row>
    <row r="54" spans="2:16">
      <c r="B54" s="28">
        <v>2007</v>
      </c>
      <c r="C54" s="1">
        <v>54.24</v>
      </c>
      <c r="D54" s="1">
        <v>59.25</v>
      </c>
      <c r="E54" s="1">
        <v>60.601818181818203</v>
      </c>
      <c r="F54" s="1">
        <v>63.936500000000002</v>
      </c>
      <c r="G54" s="1">
        <v>63.4509090909091</v>
      </c>
      <c r="H54" s="1">
        <v>67.491904761904806</v>
      </c>
      <c r="I54" s="1">
        <v>74.141904761904797</v>
      </c>
      <c r="J54" s="1">
        <v>72.378260869565196</v>
      </c>
      <c r="K54" s="1">
        <v>79.906315789473695</v>
      </c>
      <c r="L54" s="1">
        <v>85.903913043478298</v>
      </c>
      <c r="M54" s="1">
        <v>94.755238095238099</v>
      </c>
      <c r="N54" s="1">
        <v>91.356666666666698</v>
      </c>
      <c r="O54" s="11">
        <f t="shared" si="2"/>
        <v>72.284452605079906</v>
      </c>
      <c r="P54" s="8">
        <f t="shared" si="3"/>
        <v>9.451278269574126E-2</v>
      </c>
    </row>
    <row r="55" spans="2:16">
      <c r="B55" s="28">
        <v>2008</v>
      </c>
      <c r="C55" s="1">
        <v>92.975714285714304</v>
      </c>
      <c r="D55" s="1">
        <v>95.384</v>
      </c>
      <c r="E55" s="1">
        <v>105.4725</v>
      </c>
      <c r="F55" s="1">
        <v>112.61818181818199</v>
      </c>
      <c r="G55" s="1">
        <v>125.01300000000001</v>
      </c>
      <c r="H55" s="1">
        <v>133.927142857143</v>
      </c>
      <c r="I55" s="1">
        <v>133.37772727272699</v>
      </c>
      <c r="J55" s="1">
        <v>116.64047619047599</v>
      </c>
      <c r="K55" s="1">
        <v>103.93666666666699</v>
      </c>
      <c r="L55" s="1">
        <v>76.614782608695705</v>
      </c>
      <c r="M55" s="1">
        <v>57.293684210526301</v>
      </c>
      <c r="N55" s="1">
        <v>41.439047619047599</v>
      </c>
      <c r="O55" s="11">
        <f t="shared" si="2"/>
        <v>99.557743627431591</v>
      </c>
      <c r="P55" s="8">
        <f t="shared" si="3"/>
        <v>0.37730507791705969</v>
      </c>
    </row>
    <row r="56" spans="2:16">
      <c r="B56" s="28">
        <v>2009</v>
      </c>
      <c r="C56" s="1">
        <v>41.738500000000002</v>
      </c>
      <c r="D56" s="1">
        <v>39.150526315789499</v>
      </c>
      <c r="E56" s="1">
        <v>47.5209090909091</v>
      </c>
      <c r="F56" s="1">
        <v>49.809047619047597</v>
      </c>
      <c r="G56" s="1">
        <v>59.125</v>
      </c>
      <c r="H56" s="1">
        <v>69.621363636363697</v>
      </c>
      <c r="I56" s="1">
        <v>64.120454545454507</v>
      </c>
      <c r="J56" s="1">
        <v>71.06</v>
      </c>
      <c r="K56" s="1">
        <v>69.4433333333333</v>
      </c>
      <c r="L56" s="1">
        <v>75.772272727272707</v>
      </c>
      <c r="M56" s="1">
        <v>77.995000000000005</v>
      </c>
      <c r="N56" s="1">
        <v>74.487272727272696</v>
      </c>
      <c r="O56" s="11">
        <f t="shared" ref="O56:O61" si="4">AVERAGE(C56:N56)</f>
        <v>61.65363999962026</v>
      </c>
      <c r="P56" s="8">
        <f t="shared" si="3"/>
        <v>-0.38072481603899511</v>
      </c>
    </row>
    <row r="57" spans="2:16">
      <c r="B57" s="28">
        <v>2010</v>
      </c>
      <c r="C57" s="1">
        <v>78.355263157894797</v>
      </c>
      <c r="D57" s="1">
        <v>76.413157894736898</v>
      </c>
      <c r="E57" s="1">
        <v>81.250434782608707</v>
      </c>
      <c r="F57" s="1">
        <v>84.4776190476191</v>
      </c>
      <c r="G57" s="1">
        <v>73.73</v>
      </c>
      <c r="H57" s="1">
        <v>75.353636363636397</v>
      </c>
      <c r="I57" s="1">
        <v>76.350476190476201</v>
      </c>
      <c r="J57" s="1">
        <v>76.601818181818203</v>
      </c>
      <c r="K57" s="1">
        <v>75.291428571428597</v>
      </c>
      <c r="L57" s="1">
        <v>81.899523809523799</v>
      </c>
      <c r="M57" s="1">
        <v>84.236190476190501</v>
      </c>
      <c r="N57" s="1">
        <v>89.146818181818205</v>
      </c>
      <c r="O57" s="11">
        <f t="shared" si="4"/>
        <v>79.42553055481261</v>
      </c>
      <c r="P57" s="8">
        <f t="shared" si="3"/>
        <v>0.28825371146459178</v>
      </c>
    </row>
    <row r="58" spans="2:16">
      <c r="B58" s="28">
        <v>2011</v>
      </c>
      <c r="C58" s="1">
        <v>89.408500000000004</v>
      </c>
      <c r="D58" s="1">
        <v>89.532631578947402</v>
      </c>
      <c r="E58" s="1">
        <v>102.91608695652199</v>
      </c>
      <c r="F58" s="1">
        <v>109.95950000000001</v>
      </c>
      <c r="G58" s="1">
        <v>101.282857142857</v>
      </c>
      <c r="H58" s="1">
        <v>96.254090909090905</v>
      </c>
      <c r="I58" s="1">
        <v>97.3065</v>
      </c>
      <c r="J58" s="1">
        <v>86.3213043478261</v>
      </c>
      <c r="K58" s="1">
        <v>85.577142857142903</v>
      </c>
      <c r="L58" s="1">
        <v>86.406190476190503</v>
      </c>
      <c r="M58" s="1">
        <v>97.123333333333306</v>
      </c>
      <c r="N58" s="1">
        <v>98.563809523809496</v>
      </c>
      <c r="O58" s="11">
        <f t="shared" si="4"/>
        <v>95.054328927143317</v>
      </c>
      <c r="P58" s="8">
        <f t="shared" si="3"/>
        <v>0.19677298046558289</v>
      </c>
    </row>
    <row r="59" spans="2:16">
      <c r="B59" s="28">
        <v>2012</v>
      </c>
      <c r="C59" s="1">
        <v>100.28700000000001</v>
      </c>
      <c r="D59" s="1">
        <v>102.214</v>
      </c>
      <c r="E59" s="1">
        <v>106.15045454545501</v>
      </c>
      <c r="F59" s="1">
        <v>103.283</v>
      </c>
      <c r="G59" s="1">
        <v>94.681818181818201</v>
      </c>
      <c r="H59" s="1">
        <v>82.359523809523793</v>
      </c>
      <c r="I59" s="1">
        <v>87.901428571428596</v>
      </c>
      <c r="J59" s="1">
        <v>94.110434782608706</v>
      </c>
      <c r="K59" s="1">
        <v>94.507894736842104</v>
      </c>
      <c r="L59" s="1">
        <v>89.517391304347797</v>
      </c>
      <c r="M59" s="1">
        <v>86.678095238095295</v>
      </c>
      <c r="N59" s="1">
        <v>88.215500000000006</v>
      </c>
      <c r="O59" s="11">
        <f t="shared" si="4"/>
        <v>94.158878430843288</v>
      </c>
      <c r="P59" s="8">
        <f t="shared" si="3"/>
        <v>-9.4204073229149365E-3</v>
      </c>
    </row>
    <row r="60" spans="2:16">
      <c r="B60" s="28">
        <v>2013</v>
      </c>
      <c r="C60" s="1">
        <v>94.744285714285695</v>
      </c>
      <c r="D60" s="1">
        <v>95.299473684210497</v>
      </c>
      <c r="E60" s="1">
        <v>92.912499999999994</v>
      </c>
      <c r="F60" s="1">
        <v>92.019090909090906</v>
      </c>
      <c r="G60" s="1">
        <v>94.758181818181797</v>
      </c>
      <c r="H60" s="1">
        <v>95.789500000000004</v>
      </c>
      <c r="I60" s="1">
        <v>104.69545454545499</v>
      </c>
      <c r="J60" s="1">
        <v>106.54636363636401</v>
      </c>
      <c r="K60" s="1">
        <v>106.247</v>
      </c>
      <c r="L60" s="1">
        <v>100.50043478260901</v>
      </c>
      <c r="M60" s="1">
        <v>93.949473684210503</v>
      </c>
      <c r="N60" s="1">
        <v>97.851428571428599</v>
      </c>
      <c r="O60" s="11">
        <f t="shared" si="4"/>
        <v>97.942765612152996</v>
      </c>
      <c r="P60" s="8">
        <f t="shared" si="3"/>
        <v>4.0186196398769303E-2</v>
      </c>
    </row>
    <row r="61" spans="2:16">
      <c r="B61" s="28">
        <v>2014</v>
      </c>
      <c r="C61" s="1">
        <v>94.86</v>
      </c>
      <c r="D61" s="1">
        <v>100.73</v>
      </c>
      <c r="E61" s="1">
        <v>100.57</v>
      </c>
      <c r="F61" s="1">
        <v>102.08</v>
      </c>
      <c r="G61" s="1">
        <v>101.86</v>
      </c>
      <c r="H61" s="1">
        <v>105.24</v>
      </c>
      <c r="I61" s="1">
        <v>102.94</v>
      </c>
      <c r="J61" s="1">
        <v>96.38</v>
      </c>
      <c r="K61" s="1">
        <v>93.22</v>
      </c>
      <c r="L61" s="1">
        <v>84.4</v>
      </c>
      <c r="M61" s="1">
        <v>75.81</v>
      </c>
      <c r="N61" s="1">
        <v>59.26</v>
      </c>
      <c r="O61" s="11">
        <f t="shared" si="4"/>
        <v>93.112499999999997</v>
      </c>
      <c r="P61" s="8">
        <f t="shared" si="3"/>
        <v>-4.9317227076071557E-2</v>
      </c>
    </row>
    <row r="62" spans="2:16">
      <c r="B62" s="28" t="s">
        <v>17</v>
      </c>
      <c r="C62" s="1">
        <v>47.27</v>
      </c>
      <c r="D62" s="1">
        <v>50.61</v>
      </c>
      <c r="E62" s="1">
        <v>47.78</v>
      </c>
      <c r="F62" s="1">
        <v>54.44</v>
      </c>
      <c r="G62" s="1">
        <v>59.27</v>
      </c>
      <c r="H62" s="1">
        <v>59.8</v>
      </c>
      <c r="I62" s="1">
        <v>50.9</v>
      </c>
      <c r="J62" s="1">
        <v>42.86</v>
      </c>
      <c r="K62" s="1">
        <v>45.45</v>
      </c>
      <c r="L62" s="1">
        <v>46.2</v>
      </c>
      <c r="M62" s="1">
        <v>42.7</v>
      </c>
      <c r="N62" s="1">
        <v>37.229999999999997</v>
      </c>
      <c r="O62" s="11">
        <f t="shared" ref="O62:O70" si="5">AVERAGE(C62:N62)</f>
        <v>48.709166666666668</v>
      </c>
      <c r="P62" s="8">
        <f t="shared" si="3"/>
        <v>-0.47687832818722864</v>
      </c>
    </row>
    <row r="63" spans="2:16">
      <c r="B63" s="28" t="s">
        <v>18</v>
      </c>
      <c r="C63" s="1">
        <v>31.54</v>
      </c>
      <c r="D63" s="1">
        <v>30.39</v>
      </c>
      <c r="E63" s="1">
        <v>37.770000000000003</v>
      </c>
      <c r="F63" s="1">
        <v>40.96</v>
      </c>
      <c r="G63" s="1">
        <v>46.73</v>
      </c>
      <c r="H63" s="1">
        <v>48.75</v>
      </c>
      <c r="I63" s="1">
        <v>44.69</v>
      </c>
      <c r="J63" s="1">
        <v>44.75</v>
      </c>
      <c r="K63" s="1">
        <v>45.2</v>
      </c>
      <c r="L63" s="1">
        <v>49.89</v>
      </c>
      <c r="M63" s="1">
        <v>45.57</v>
      </c>
      <c r="N63" s="1">
        <v>52.01</v>
      </c>
      <c r="O63" s="11">
        <f t="shared" si="5"/>
        <v>43.1875</v>
      </c>
      <c r="P63" s="8">
        <f t="shared" si="3"/>
        <v>-0.11335990829925924</v>
      </c>
    </row>
    <row r="64" spans="2:16">
      <c r="B64" s="28" t="s">
        <v>19</v>
      </c>
      <c r="C64" s="1">
        <v>52.51</v>
      </c>
      <c r="D64" s="1">
        <v>53.4</v>
      </c>
      <c r="E64" s="1">
        <v>49.58</v>
      </c>
      <c r="F64" s="1">
        <v>51.06</v>
      </c>
      <c r="G64" s="1">
        <v>48.5</v>
      </c>
      <c r="H64" s="1">
        <v>45.17</v>
      </c>
      <c r="I64" s="1">
        <v>46.65</v>
      </c>
      <c r="J64" s="1">
        <v>48.03</v>
      </c>
      <c r="K64" s="1">
        <v>49.83</v>
      </c>
      <c r="L64" s="1">
        <v>51.56</v>
      </c>
      <c r="M64" s="1">
        <v>56.65</v>
      </c>
      <c r="N64" s="1">
        <v>57.94</v>
      </c>
      <c r="O64" s="11">
        <f t="shared" si="5"/>
        <v>50.906666666666659</v>
      </c>
      <c r="P64" s="8">
        <f t="shared" ref="P64:P70" si="6">O64/O63-1</f>
        <v>0.17873613121080534</v>
      </c>
    </row>
    <row r="65" spans="2:22">
      <c r="B65" s="28" t="s">
        <v>20</v>
      </c>
      <c r="C65" s="1">
        <v>63.67</v>
      </c>
      <c r="D65" s="1">
        <v>62.17</v>
      </c>
      <c r="E65" s="1">
        <v>62.76</v>
      </c>
      <c r="F65" s="1">
        <v>66.319999999999993</v>
      </c>
      <c r="G65" s="1">
        <v>69.98</v>
      </c>
      <c r="H65" s="1">
        <v>67.52</v>
      </c>
      <c r="I65" s="1">
        <v>70.84</v>
      </c>
      <c r="J65" s="1">
        <v>67.989999999999995</v>
      </c>
      <c r="K65" s="1">
        <v>70.209999999999994</v>
      </c>
      <c r="L65" s="1">
        <v>70.75</v>
      </c>
      <c r="M65" s="1">
        <v>56.67</v>
      </c>
      <c r="N65" s="1">
        <v>48.95</v>
      </c>
      <c r="O65" s="11">
        <f t="shared" si="5"/>
        <v>64.819166666666675</v>
      </c>
      <c r="P65" s="8">
        <f t="shared" si="6"/>
        <v>0.2732942640125724</v>
      </c>
      <c r="R65" s="14"/>
      <c r="S65" s="15"/>
      <c r="T65" s="16"/>
      <c r="U65" s="15"/>
      <c r="V65" s="15"/>
    </row>
    <row r="66" spans="2:22">
      <c r="B66" s="28" t="s">
        <v>21</v>
      </c>
      <c r="C66" s="1">
        <v>51.52</v>
      </c>
      <c r="D66" s="1">
        <v>54.95</v>
      </c>
      <c r="E66" s="1">
        <v>58.15</v>
      </c>
      <c r="F66" s="1">
        <v>63.87</v>
      </c>
      <c r="G66" s="1">
        <v>60.84</v>
      </c>
      <c r="H66" s="1">
        <v>54.68</v>
      </c>
      <c r="I66" s="1">
        <v>57.52</v>
      </c>
      <c r="J66" s="1">
        <v>54.84</v>
      </c>
      <c r="K66" s="1">
        <v>56.95</v>
      </c>
      <c r="L66" s="1">
        <v>53.98</v>
      </c>
      <c r="M66" s="1">
        <v>57.06</v>
      </c>
      <c r="N66" s="1">
        <v>59.8</v>
      </c>
      <c r="O66" s="11">
        <f t="shared" si="5"/>
        <v>57.013333333333343</v>
      </c>
      <c r="P66" s="8">
        <f t="shared" si="6"/>
        <v>-0.12042477147962916</v>
      </c>
      <c r="R66" s="14"/>
      <c r="S66" s="15"/>
      <c r="T66" s="16"/>
      <c r="U66" s="15"/>
      <c r="V66" s="15"/>
    </row>
    <row r="67" spans="2:22">
      <c r="B67" s="28" t="s">
        <v>22</v>
      </c>
      <c r="C67" s="1">
        <v>57.52</v>
      </c>
      <c r="D67" s="1">
        <v>50.53</v>
      </c>
      <c r="E67" s="1">
        <v>29.88</v>
      </c>
      <c r="F67" s="1">
        <v>16.52</v>
      </c>
      <c r="G67" s="1">
        <v>28.56</v>
      </c>
      <c r="H67" s="1">
        <v>38.299999999999997</v>
      </c>
      <c r="I67" s="1">
        <v>40.75</v>
      </c>
      <c r="J67" s="1">
        <v>42.36</v>
      </c>
      <c r="K67" s="1">
        <v>39.6</v>
      </c>
      <c r="L67" s="1">
        <v>39.53</v>
      </c>
      <c r="M67" s="1">
        <v>41.1</v>
      </c>
      <c r="N67" s="1">
        <v>47.05</v>
      </c>
      <c r="O67" s="11">
        <f t="shared" si="5"/>
        <v>39.308333333333344</v>
      </c>
      <c r="P67" s="8">
        <f t="shared" si="6"/>
        <v>-0.31054139382600554</v>
      </c>
      <c r="R67" s="14"/>
      <c r="S67" s="15"/>
      <c r="T67" s="16"/>
      <c r="U67" s="15"/>
      <c r="V67" s="15"/>
    </row>
    <row r="68" spans="2:22">
      <c r="B68" s="28" t="s">
        <v>23</v>
      </c>
      <c r="C68" s="1">
        <v>52.1</v>
      </c>
      <c r="D68" s="1">
        <v>59.06</v>
      </c>
      <c r="E68" s="1">
        <v>62.35</v>
      </c>
      <c r="F68" s="1">
        <v>61.71</v>
      </c>
      <c r="G68" s="1">
        <v>65.180000000000007</v>
      </c>
      <c r="H68" s="1">
        <v>71.38</v>
      </c>
      <c r="I68" s="1">
        <v>72.459999999999994</v>
      </c>
      <c r="J68" s="1">
        <v>67.73</v>
      </c>
      <c r="K68" s="1">
        <v>71.56</v>
      </c>
      <c r="L68" s="1">
        <v>81.319999999999993</v>
      </c>
      <c r="M68" s="1">
        <v>79.180000000000007</v>
      </c>
      <c r="N68" s="1">
        <v>71.53</v>
      </c>
      <c r="O68" s="11">
        <f t="shared" si="5"/>
        <v>67.963333333333324</v>
      </c>
      <c r="P68" s="8">
        <f t="shared" si="6"/>
        <v>0.72898028407886306</v>
      </c>
      <c r="R68" s="14"/>
      <c r="S68" s="15"/>
      <c r="T68" s="16"/>
      <c r="U68" s="15"/>
      <c r="V68" s="15"/>
    </row>
    <row r="69" spans="2:22">
      <c r="B69" s="50">
        <v>2022</v>
      </c>
      <c r="C69" s="1">
        <v>83.12</v>
      </c>
      <c r="D69" s="1">
        <v>91.74</v>
      </c>
      <c r="E69" s="1">
        <v>108.49</v>
      </c>
      <c r="F69" s="1">
        <v>101.78</v>
      </c>
      <c r="G69" s="1">
        <v>109.6</v>
      </c>
      <c r="H69" s="1">
        <v>114.59</v>
      </c>
      <c r="I69" s="1">
        <v>99.85</v>
      </c>
      <c r="J69" s="1">
        <v>91.57</v>
      </c>
      <c r="K69" s="1">
        <v>83.87</v>
      </c>
      <c r="L69" s="1">
        <v>87.26</v>
      </c>
      <c r="M69" s="1">
        <v>84.78</v>
      </c>
      <c r="N69" s="1">
        <v>76.52</v>
      </c>
      <c r="O69" s="11">
        <f t="shared" si="5"/>
        <v>94.430833333333339</v>
      </c>
      <c r="P69" s="8">
        <f t="shared" si="6"/>
        <v>0.38943793221835321</v>
      </c>
      <c r="R69" s="14"/>
      <c r="S69" s="15"/>
      <c r="T69" s="16"/>
      <c r="U69" s="15"/>
      <c r="V69" s="15"/>
    </row>
    <row r="70" spans="2:22">
      <c r="B70" s="50">
        <v>2023</v>
      </c>
      <c r="C70" s="1">
        <v>78.11</v>
      </c>
      <c r="D70" s="1">
        <v>76.84</v>
      </c>
      <c r="E70" s="1">
        <v>73.37</v>
      </c>
      <c r="F70" s="1">
        <v>79.44</v>
      </c>
      <c r="G70" s="1">
        <v>71.59</v>
      </c>
      <c r="H70" s="1">
        <v>70.23</v>
      </c>
      <c r="I70" s="1">
        <v>76.39</v>
      </c>
      <c r="J70" s="1">
        <v>81.400000000000006</v>
      </c>
      <c r="K70" s="1">
        <v>89.58</v>
      </c>
      <c r="L70" s="1">
        <v>85.57</v>
      </c>
      <c r="M70" s="1">
        <v>77.430000000000007</v>
      </c>
      <c r="N70" s="1">
        <v>72.08</v>
      </c>
      <c r="O70" s="11">
        <f t="shared" si="5"/>
        <v>77.669166666666669</v>
      </c>
      <c r="P70" s="8">
        <f t="shared" si="6"/>
        <v>-0.17750205176628397</v>
      </c>
      <c r="R70" s="14"/>
      <c r="S70" s="15"/>
      <c r="T70" s="16"/>
      <c r="U70" s="15"/>
      <c r="V70" s="15"/>
    </row>
    <row r="71" spans="2:22">
      <c r="B71" s="50">
        <v>2024</v>
      </c>
      <c r="C71" s="1">
        <v>73.930000000000007</v>
      </c>
      <c r="D71" s="1">
        <v>76.7</v>
      </c>
      <c r="E71" s="1">
        <v>80.489999999999995</v>
      </c>
      <c r="F71" s="1">
        <v>84.59</v>
      </c>
      <c r="G71" s="1">
        <v>78.81</v>
      </c>
      <c r="H71" s="1">
        <v>78.89</v>
      </c>
      <c r="I71" s="1">
        <v>80.540000000000006</v>
      </c>
      <c r="J71" s="1">
        <v>75.55</v>
      </c>
      <c r="K71" s="1">
        <v>69.55</v>
      </c>
      <c r="L71" s="1">
        <v>71.599999999999994</v>
      </c>
      <c r="M71" s="1">
        <v>69.69</v>
      </c>
      <c r="N71" s="1">
        <v>69.790000000000006</v>
      </c>
      <c r="O71" s="11">
        <f t="shared" ref="O71" si="7">AVERAGE(C71:N71)</f>
        <v>75.844166666666652</v>
      </c>
      <c r="P71" s="8">
        <f t="shared" ref="P71" si="8">O71/O70-1</f>
        <v>-2.3497097732905758E-2</v>
      </c>
      <c r="R71" s="14"/>
      <c r="S71" s="15"/>
      <c r="T71" s="16"/>
      <c r="U71" s="15"/>
      <c r="V71" s="15"/>
    </row>
    <row r="72" spans="2:22" ht="15.75" thickBot="1">
      <c r="B72" s="51">
        <v>2025</v>
      </c>
      <c r="C72" s="5">
        <v>75.14</v>
      </c>
      <c r="D72" s="5">
        <v>71.33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12"/>
      <c r="P72" s="13"/>
      <c r="R72" s="14"/>
      <c r="S72" s="15"/>
      <c r="T72" s="16"/>
      <c r="U72" s="15"/>
      <c r="V72" s="15"/>
    </row>
    <row r="73" spans="2:22">
      <c r="C73" s="1"/>
      <c r="D73" s="1"/>
      <c r="E73" s="1"/>
      <c r="K73" s="31"/>
      <c r="O73" s="1"/>
    </row>
    <row r="74" spans="2:22" ht="15" customHeight="1">
      <c r="B74" s="29" t="s">
        <v>24</v>
      </c>
      <c r="C74" s="30"/>
      <c r="D74" s="3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22">
      <c r="C75" s="26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2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22">
      <c r="E77" s="1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</sheetData>
  <mergeCells count="4">
    <mergeCell ref="H43:K43"/>
    <mergeCell ref="H11:K11"/>
    <mergeCell ref="H12:K12"/>
    <mergeCell ref="H44:K44"/>
  </mergeCells>
  <phoneticPr fontId="5" type="noConversion"/>
  <hyperlinks>
    <hyperlink ref="L44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4 O46:O61" formulaRange="1"/>
    <ignoredError sqref="B61:B68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16"/>
  <sheetViews>
    <sheetView showGridLines="0" workbookViewId="0">
      <pane ySplit="12" topLeftCell="A296" activePane="bottomLeft" state="frozen"/>
      <selection pane="bottomLeft" activeCell="C307" sqref="C307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52">
        <v>45292</v>
      </c>
      <c r="C301" s="41">
        <v>80.23</v>
      </c>
      <c r="D301" s="42">
        <v>73.930000000000007</v>
      </c>
    </row>
    <row r="302" spans="2:4">
      <c r="B302" s="46">
        <v>45323</v>
      </c>
      <c r="C302" s="37">
        <v>83.76</v>
      </c>
      <c r="D302" s="38">
        <v>76.7</v>
      </c>
    </row>
    <row r="303" spans="2:4">
      <c r="B303" s="46">
        <v>45352</v>
      </c>
      <c r="C303" s="37">
        <v>85.45</v>
      </c>
      <c r="D303" s="38">
        <v>80.489999999999995</v>
      </c>
    </row>
    <row r="304" spans="2:4">
      <c r="B304" s="46">
        <v>45383</v>
      </c>
      <c r="C304" s="37">
        <v>90.054000000000002</v>
      </c>
      <c r="D304" s="38">
        <v>84.59</v>
      </c>
    </row>
    <row r="305" spans="2:4">
      <c r="B305" s="46">
        <v>45413</v>
      </c>
      <c r="C305" s="37">
        <v>82</v>
      </c>
      <c r="D305" s="38">
        <v>78.81</v>
      </c>
    </row>
    <row r="306" spans="2:4">
      <c r="B306" s="46">
        <v>45444</v>
      </c>
      <c r="C306" s="37">
        <v>82.555000000000007</v>
      </c>
      <c r="D306" s="38">
        <v>78.89</v>
      </c>
    </row>
    <row r="307" spans="2:4">
      <c r="B307" s="46">
        <v>45474</v>
      </c>
      <c r="C307" s="37">
        <v>85.3</v>
      </c>
      <c r="D307" s="38">
        <v>80.540000000000006</v>
      </c>
    </row>
    <row r="308" spans="2:4">
      <c r="B308" s="46">
        <v>45505</v>
      </c>
      <c r="C308" s="37">
        <v>80.863</v>
      </c>
      <c r="D308" s="38">
        <v>75.55</v>
      </c>
    </row>
    <row r="309" spans="2:4">
      <c r="B309" s="46">
        <v>45536</v>
      </c>
      <c r="C309" s="37">
        <v>74.293000000000006</v>
      </c>
      <c r="D309" s="38">
        <v>69.55</v>
      </c>
    </row>
    <row r="310" spans="2:4">
      <c r="B310" s="46">
        <v>45566</v>
      </c>
      <c r="C310" s="37">
        <v>75.662000000000006</v>
      </c>
      <c r="D310" s="38">
        <v>71.599999999999994</v>
      </c>
    </row>
    <row r="311" spans="2:4">
      <c r="B311" s="46">
        <v>45597</v>
      </c>
      <c r="C311" s="37">
        <v>74.400000000000006</v>
      </c>
      <c r="D311" s="38">
        <v>69.69</v>
      </c>
    </row>
    <row r="312" spans="2:4">
      <c r="B312" s="47">
        <v>45627</v>
      </c>
      <c r="C312" s="39">
        <v>73.832999999999998</v>
      </c>
      <c r="D312" s="40">
        <v>69.790000000000006</v>
      </c>
    </row>
    <row r="313" spans="2:4">
      <c r="B313" s="52">
        <v>45658</v>
      </c>
      <c r="C313" s="41">
        <v>79.206000000000003</v>
      </c>
      <c r="D313" s="42">
        <v>75.14</v>
      </c>
    </row>
    <row r="314" spans="2:4">
      <c r="B314" s="46">
        <v>45689</v>
      </c>
      <c r="C314" s="37">
        <v>75.156999999999996</v>
      </c>
      <c r="D314" s="38">
        <v>71.33</v>
      </c>
    </row>
    <row r="316" spans="2:4">
      <c r="B316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90007FFD-003C-47C8-B2D4-441305A75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2025-03-06T17:37:23Z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