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301" documentId="8_{A223F3C5-AC03-4B91-8F11-6E01CC60335B}" xr6:coauthVersionLast="47" xr6:coauthVersionMax="47" xr10:uidLastSave="{516A229D-FD78-4E2F-BD3B-1F7D30C0A33C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5" i="5" l="1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<sst xmlns="http://schemas.openxmlformats.org/spreadsheetml/2006/main" count="218" uniqueCount="37">
  <si>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</si>
  <si>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</si>
  <si>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</si>
  <si>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</si>
  <si>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</si>
  <si>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</si>
  <si>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</si>
  <si>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</si>
  <si>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</si>
  <si>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</si>
  <si>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</si>
  <si>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</si>
  <si>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</si>
  <si>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</si>
  <si>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</si>
  <si>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</si>
  <si>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</si>
  <si>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</si>
  <si>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</si>
  <si>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</si>
  <si>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</si>
  <si>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</si>
  <si>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</si>
  <si>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</si>
  <si>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</si>
  <si>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</si>
  <si>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</si>
  <si>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</si>
  <si>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</si>
  <si>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</si>
  <si>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</si>
  <si>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</si>
  <si>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</si>
  <si>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</si>
  <si>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</si>
  <si>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</si>
  <si>
    <t>Leche en Polvo Entera (US$/Ton)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</si>
</sst>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0" fontId="4" fillId="0" borderId="62" xfId="0" applyFont="1" applyBorder="1"/>
    <xf numFmtId="165" fontId="3" fillId="0" borderId="62" xfId="1" applyNumberFormat="1" applyFont="1" applyBorder="1"/>
    <xf numFmtId="166" fontId="3" fillId="0" borderId="63" xfId="4" applyNumberFormat="1" applyFont="1" applyBorder="1"/>
    <xf numFmtId="0" fontId="4" fillId="0" borderId="64" xfId="0" applyFont="1" applyBorder="1"/>
    <xf numFmtId="0" fontId="4" fillId="0" borderId="65" xfId="0" applyFont="1" applyBorder="1"/>
    <xf numFmtId="165" fontId="3" fillId="0" borderId="65" xfId="1" applyNumberFormat="1" applyFont="1" applyBorder="1"/>
    <xf numFmtId="166" fontId="3" fillId="0" borderId="66" xfId="4" applyNumberFormat="1" applyFont="1" applyBorder="1"/>
    <xf numFmtId="165" fontId="3" fillId="0" borderId="42" xfId="1" applyNumberFormat="1" applyFont="1" applyFill="1" applyBorder="1"/>
    <xf numFmtId="166" fontId="0" fillId="0" borderId="67" xfId="4" applyNumberFormat="1" applyFont="1" applyBorder="1"/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9" fontId="4" fillId="0" borderId="23" xfId="4" applyFont="1" applyBorder="1" applyAlignment="1"/>
    <xf numFmtId="9" fontId="4" fillId="0" borderId="24" xfId="4" applyFont="1" applyBorder="1" applyAlignment="1"/>
    <xf numFmtId="9" fontId="4" fillId="0" borderId="36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47" xfId="0" applyNumberFormat="1" applyFont="1" applyBorder="1" applyAlignment="1">
      <alignment horizontal="center"/>
    </xf>
    <xf numFmtId="9" fontId="4" fillId="0" borderId="39" xfId="4" applyFont="1" applyBorder="1" applyAlignment="1"/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42" xfId="0" applyBorder="1"/>
    <xf numFmtId="0" fontId="4" fillId="0" borderId="59" xfId="0" applyFont="1" applyBorder="1" applyAlignment="1">
      <alignment horizontal="center" vertical="center"/>
    </xf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4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3" fontId="0" fillId="0" borderId="41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9" fontId="4" fillId="0" borderId="0" xfId="4" applyFont="1" applyBorder="1" applyAlignment="1"/>
    <xf numFmtId="0" fontId="4" fillId="0" borderId="25" xfId="0" applyFont="1" applyFill="1" applyBorder="1"/>
    <xf numFmtId="0" fontId="4" fillId="0" borderId="18" xfId="0" applyFont="1" applyFill="1" applyBorder="1"/>
    <xf numFmtId="165" fontId="3" fillId="0" borderId="18" xfId="1" applyNumberFormat="1" applyFont="1" applyFill="1" applyBorder="1"/>
    <xf numFmtId="166" fontId="0" fillId="0" borderId="21" xfId="4" applyNumberFormat="1" applyFont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F172" sqref="F172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40" t="s">
        <v>0</v>
      </c>
      <c r="I11" s="141"/>
      <c r="J11" s="142"/>
    </row>
    <row r="12" spans="2:22" ht="15.75" thickBot="1" x14ac:dyDescent="0.3"/>
    <row r="13" spans="2:22" ht="15.75" thickBot="1" x14ac:dyDescent="0.3">
      <c r="H13" s="112" t="s">
        <v>36</v>
      </c>
      <c r="I13" s="113"/>
      <c r="J13" s="114"/>
    </row>
    <row r="14" spans="2:22" ht="15.75" thickBot="1" x14ac:dyDescent="0.3"/>
    <row r="15" spans="2:22" ht="15.75" thickBot="1" x14ac:dyDescent="0.3">
      <c r="B15" s="1" t="s">
        <v>1</v>
      </c>
      <c r="C15" s="14" t="s">
        <v>2</v>
      </c>
      <c r="D15" s="2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3" t="s">
        <v>14</v>
      </c>
      <c r="P15" s="2" t="s">
        <v>15</v>
      </c>
      <c r="Q15" s="4" t="s">
        <v>16</v>
      </c>
      <c r="V15" s="69"/>
    </row>
    <row r="16" spans="2:22" x14ac:dyDescent="0.25">
      <c r="B16" s="128">
        <v>2008</v>
      </c>
      <c r="C16" s="18" t="s">
        <v>17</v>
      </c>
      <c r="D16" s="149"/>
      <c r="E16" s="124"/>
      <c r="F16" s="124"/>
      <c r="G16" s="124"/>
      <c r="H16" s="124"/>
      <c r="I16" s="124"/>
      <c r="J16" s="124">
        <v>4395</v>
      </c>
      <c r="K16" s="124">
        <v>3843</v>
      </c>
      <c r="L16" s="124">
        <v>3306</v>
      </c>
      <c r="M16" s="124">
        <v>2917</v>
      </c>
      <c r="N16" s="124">
        <v>2585</v>
      </c>
      <c r="O16" s="124">
        <v>2223</v>
      </c>
      <c r="P16" s="155">
        <f>AVERAGE(D16:O17)</f>
        <v>3211.5</v>
      </c>
      <c r="Q16" s="119"/>
      <c r="V16" s="69"/>
    </row>
    <row r="17" spans="2:22" ht="15.75" thickBot="1" x14ac:dyDescent="0.3">
      <c r="B17" s="131"/>
      <c r="C17" s="21" t="s">
        <v>18</v>
      </c>
      <c r="D17" s="150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56"/>
      <c r="Q17" s="127"/>
      <c r="V17" s="69"/>
    </row>
    <row r="18" spans="2:22" x14ac:dyDescent="0.25">
      <c r="B18" s="128">
        <v>2009</v>
      </c>
      <c r="C18" s="18" t="s">
        <v>17</v>
      </c>
      <c r="D18" s="147">
        <v>2017</v>
      </c>
      <c r="E18" s="132">
        <v>1851</v>
      </c>
      <c r="F18" s="132">
        <v>2158</v>
      </c>
      <c r="G18" s="132">
        <v>2235</v>
      </c>
      <c r="H18" s="132">
        <v>2144</v>
      </c>
      <c r="I18" s="132">
        <v>1886</v>
      </c>
      <c r="J18" s="132">
        <v>1829</v>
      </c>
      <c r="K18" s="132">
        <v>2301</v>
      </c>
      <c r="L18" s="124">
        <v>2858</v>
      </c>
      <c r="M18" s="124">
        <v>3022</v>
      </c>
      <c r="N18" s="124">
        <v>3437</v>
      </c>
      <c r="O18" s="124">
        <v>3560</v>
      </c>
      <c r="P18" s="155">
        <f>AVERAGE(D18:O19)</f>
        <v>2441.5</v>
      </c>
      <c r="Q18" s="119">
        <f>+P18/P16-1</f>
        <v>-0.23976335045928698</v>
      </c>
      <c r="V18" s="69"/>
    </row>
    <row r="19" spans="2:22" ht="15.75" thickBot="1" x14ac:dyDescent="0.3">
      <c r="B19" s="129"/>
      <c r="C19" s="19" t="s">
        <v>18</v>
      </c>
      <c r="D19" s="148"/>
      <c r="E19" s="133"/>
      <c r="F19" s="133"/>
      <c r="G19" s="133"/>
      <c r="H19" s="133"/>
      <c r="I19" s="133"/>
      <c r="J19" s="133"/>
      <c r="K19" s="133"/>
      <c r="L19" s="125"/>
      <c r="M19" s="125"/>
      <c r="N19" s="125"/>
      <c r="O19" s="125"/>
      <c r="P19" s="146"/>
      <c r="Q19" s="118"/>
      <c r="V19" s="69"/>
    </row>
    <row r="20" spans="2:22" x14ac:dyDescent="0.25">
      <c r="B20" s="128">
        <v>2010</v>
      </c>
      <c r="C20" s="18" t="s">
        <v>17</v>
      </c>
      <c r="D20" s="134">
        <v>3309</v>
      </c>
      <c r="E20" s="108">
        <v>3256</v>
      </c>
      <c r="F20" s="108">
        <v>3281</v>
      </c>
      <c r="G20" s="108">
        <v>3969</v>
      </c>
      <c r="H20" s="108">
        <v>3932</v>
      </c>
      <c r="I20" s="108">
        <v>3790</v>
      </c>
      <c r="J20" s="108">
        <v>3224</v>
      </c>
      <c r="K20" s="108">
        <v>2974</v>
      </c>
      <c r="L20" s="40">
        <v>3522</v>
      </c>
      <c r="M20" s="40">
        <v>3521</v>
      </c>
      <c r="N20" s="40">
        <v>3495</v>
      </c>
      <c r="O20" s="41">
        <v>3556</v>
      </c>
      <c r="P20" s="155">
        <f>AVERAGE(D20:O21)</f>
        <v>3498.875</v>
      </c>
      <c r="Q20" s="119">
        <f>+P20/P18-1</f>
        <v>0.43308416956788864</v>
      </c>
    </row>
    <row r="21" spans="2:22" ht="15.75" thickBot="1" x14ac:dyDescent="0.3">
      <c r="B21" s="129"/>
      <c r="C21" s="19" t="s">
        <v>19</v>
      </c>
      <c r="D21" s="135"/>
      <c r="E21" s="130"/>
      <c r="F21" s="130"/>
      <c r="G21" s="130"/>
      <c r="H21" s="130"/>
      <c r="I21" s="130"/>
      <c r="J21" s="130"/>
      <c r="K21" s="130"/>
      <c r="L21" s="9">
        <v>3602</v>
      </c>
      <c r="M21" s="9">
        <v>3484</v>
      </c>
      <c r="N21" s="9">
        <v>3447</v>
      </c>
      <c r="O21" s="42">
        <v>3620</v>
      </c>
      <c r="P21" s="146"/>
      <c r="Q21" s="118"/>
    </row>
    <row r="22" spans="2:22" x14ac:dyDescent="0.25">
      <c r="B22" s="143">
        <v>2011</v>
      </c>
      <c r="C22" s="22" t="s">
        <v>17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45">
        <f>AVERAGE(D22:O23)</f>
        <v>3734.7083333333335</v>
      </c>
      <c r="Q22" s="117">
        <f>+P22/P20-1</f>
        <v>6.7402617508008467E-2</v>
      </c>
    </row>
    <row r="23" spans="2:22" ht="15.75" thickBot="1" x14ac:dyDescent="0.3">
      <c r="B23" s="144"/>
      <c r="C23" s="19" t="s">
        <v>18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46"/>
      <c r="Q23" s="118"/>
    </row>
    <row r="24" spans="2:22" x14ac:dyDescent="0.25">
      <c r="B24" s="120">
        <v>2012</v>
      </c>
      <c r="C24" s="15" t="s">
        <v>17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15">
        <f>AVERAGE(D24:O25)</f>
        <v>3094.8333333333335</v>
      </c>
      <c r="Q24" s="117">
        <f>+P24/P22-1</f>
        <v>-0.17133198710296427</v>
      </c>
    </row>
    <row r="25" spans="2:22" ht="15.75" thickBot="1" x14ac:dyDescent="0.3">
      <c r="B25" s="121"/>
      <c r="C25" s="16" t="s">
        <v>18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16"/>
      <c r="Q25" s="118"/>
    </row>
    <row r="26" spans="2:22" x14ac:dyDescent="0.25">
      <c r="B26" s="120">
        <v>2013</v>
      </c>
      <c r="C26" s="15" t="s">
        <v>17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15">
        <f>AVERAGE(D26:O27)</f>
        <v>4677.333333333333</v>
      </c>
      <c r="Q26" s="117">
        <f>+P26/P24-1</f>
        <v>0.51133609779740419</v>
      </c>
    </row>
    <row r="27" spans="2:22" ht="15.75" thickBot="1" x14ac:dyDescent="0.3">
      <c r="B27" s="121"/>
      <c r="C27" s="16" t="s">
        <v>18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16"/>
      <c r="Q27" s="118"/>
    </row>
    <row r="28" spans="2:22" x14ac:dyDescent="0.25">
      <c r="B28" s="120">
        <v>2014</v>
      </c>
      <c r="C28" s="15" t="s">
        <v>17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15">
        <f>AVERAGE(D28:O29)</f>
        <v>3496.2916666666665</v>
      </c>
      <c r="Q28" s="117">
        <f>+P28/P26-1</f>
        <v>-0.25250320695553019</v>
      </c>
    </row>
    <row r="29" spans="2:22" ht="15.75" thickBot="1" x14ac:dyDescent="0.3">
      <c r="B29" s="121"/>
      <c r="C29" s="16" t="s">
        <v>18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16"/>
      <c r="Q29" s="118"/>
    </row>
    <row r="30" spans="2:22" x14ac:dyDescent="0.25">
      <c r="B30" s="120">
        <v>2015</v>
      </c>
      <c r="C30" s="15" t="s">
        <v>17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15">
        <f>AVERAGE(D30:O31)</f>
        <v>2416.4166666666665</v>
      </c>
      <c r="Q30" s="117">
        <f>+P30/P28-1</f>
        <v>-0.30886296194777807</v>
      </c>
    </row>
    <row r="31" spans="2:22" ht="15.75" thickBot="1" x14ac:dyDescent="0.3">
      <c r="B31" s="121"/>
      <c r="C31" s="16" t="s">
        <v>18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16"/>
      <c r="Q31" s="118"/>
    </row>
    <row r="32" spans="2:22" x14ac:dyDescent="0.25">
      <c r="B32" s="120">
        <v>2016</v>
      </c>
      <c r="C32" s="15" t="s">
        <v>17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15">
        <f>AVERAGE(D32:O33)</f>
        <v>2463.4583333333335</v>
      </c>
      <c r="Q32" s="117">
        <f>+P32/P30-1</f>
        <v>1.9467531123909421E-2</v>
      </c>
    </row>
    <row r="33" spans="2:17" ht="15.75" thickBot="1" x14ac:dyDescent="0.3">
      <c r="B33" s="121"/>
      <c r="C33" s="16" t="s">
        <v>18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16"/>
      <c r="Q33" s="118"/>
    </row>
    <row r="34" spans="2:17" x14ac:dyDescent="0.25">
      <c r="B34" s="120">
        <v>2017</v>
      </c>
      <c r="C34" s="15" t="s">
        <v>17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15">
        <f>AVERAGE(D34:O35)</f>
        <v>3056.6666666666665</v>
      </c>
      <c r="Q34" s="117">
        <f>+P34/P32-1</f>
        <v>0.24080307156267433</v>
      </c>
    </row>
    <row r="35" spans="2:17" ht="15.75" thickBot="1" x14ac:dyDescent="0.3">
      <c r="B35" s="121"/>
      <c r="C35" s="16" t="s">
        <v>18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16"/>
      <c r="Q35" s="118"/>
    </row>
    <row r="36" spans="2:17" x14ac:dyDescent="0.25">
      <c r="B36" s="120">
        <v>2018</v>
      </c>
      <c r="C36" s="15" t="s">
        <v>17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15">
        <f>AVERAGE(D36:O37)</f>
        <v>2985.4583333333335</v>
      </c>
      <c r="Q36" s="117">
        <f>+P36/P34-1</f>
        <v>-2.3296074154852686E-2</v>
      </c>
    </row>
    <row r="37" spans="2:17" ht="15.75" thickBot="1" x14ac:dyDescent="0.3">
      <c r="B37" s="121"/>
      <c r="C37" s="16" t="s">
        <v>18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16"/>
      <c r="Q37" s="118"/>
    </row>
    <row r="38" spans="2:17" x14ac:dyDescent="0.25">
      <c r="B38" s="120">
        <v>2019</v>
      </c>
      <c r="C38" s="15" t="s">
        <v>17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15">
        <f>AVERAGE(D38:O39)</f>
        <v>3118.0416666666665</v>
      </c>
      <c r="Q38" s="117">
        <f>+P38/P36-1</f>
        <v>4.4409708168762441E-2</v>
      </c>
    </row>
    <row r="39" spans="2:17" ht="15.75" thickBot="1" x14ac:dyDescent="0.3">
      <c r="B39" s="121"/>
      <c r="C39" s="16" t="s">
        <v>18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16"/>
      <c r="Q39" s="118"/>
    </row>
    <row r="40" spans="2:17" x14ac:dyDescent="0.25">
      <c r="B40" s="120">
        <v>2020</v>
      </c>
      <c r="C40" s="15" t="s">
        <v>17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15">
        <f>AVERAGE(D40:O41)</f>
        <v>2975.0833333333335</v>
      </c>
      <c r="Q40" s="117">
        <f>+P40/P38-1</f>
        <v>-4.5848756564617066E-2</v>
      </c>
    </row>
    <row r="41" spans="2:17" ht="15.75" thickBot="1" x14ac:dyDescent="0.3">
      <c r="B41" s="121"/>
      <c r="C41" s="16" t="s">
        <v>18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16"/>
      <c r="Q41" s="118"/>
    </row>
    <row r="42" spans="2:17" x14ac:dyDescent="0.25">
      <c r="B42" s="120">
        <v>2021</v>
      </c>
      <c r="C42" s="15" t="s">
        <v>17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15">
        <f>AVERAGE(D42:O43)</f>
        <v>3843</v>
      </c>
      <c r="Q42" s="117">
        <f>+P42/P40-1</f>
        <v>0.29172852301055996</v>
      </c>
    </row>
    <row r="43" spans="2:17" ht="15.75" thickBot="1" x14ac:dyDescent="0.3">
      <c r="B43" s="121"/>
      <c r="C43" s="16" t="s">
        <v>18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16"/>
      <c r="Q43" s="118"/>
    </row>
    <row r="44" spans="2:17" x14ac:dyDescent="0.25">
      <c r="B44" s="120">
        <v>2022</v>
      </c>
      <c r="C44" s="15" t="s">
        <v>17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15">
        <f>AVERAGE(D44:O45)</f>
        <v>3889.0833333333335</v>
      </c>
      <c r="Q44" s="117">
        <f>+P44/P42-1</f>
        <v>1.1991499696417662E-2</v>
      </c>
    </row>
    <row r="45" spans="2:17" ht="15.75" thickBot="1" x14ac:dyDescent="0.3">
      <c r="B45" s="121"/>
      <c r="C45" s="16" t="s">
        <v>18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16"/>
      <c r="Q45" s="118"/>
    </row>
    <row r="46" spans="2:17" x14ac:dyDescent="0.25">
      <c r="B46" s="120">
        <v>2023</v>
      </c>
      <c r="C46" s="15" t="s">
        <v>17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15">
        <f>AVERAGE(D46:O47)</f>
        <v>3081.0833333333335</v>
      </c>
      <c r="Q46" s="117">
        <f>+P46/P44-1</f>
        <v>-0.20776104051940258</v>
      </c>
    </row>
    <row r="47" spans="2:17" ht="15.75" thickBot="1" x14ac:dyDescent="0.3">
      <c r="B47" s="121"/>
      <c r="C47" s="16" t="s">
        <v>18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16"/>
      <c r="Q47" s="118"/>
    </row>
    <row r="48" spans="2:17" x14ac:dyDescent="0.25">
      <c r="B48" s="120">
        <v>2024</v>
      </c>
      <c r="C48" s="15" t="s">
        <v>17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15">
        <f>AVERAGE(D48:O49)</f>
        <v>3440.1666666666665</v>
      </c>
      <c r="Q48" s="117">
        <f>+P48/P46-1</f>
        <v>0.11654450544992279</v>
      </c>
    </row>
    <row r="49" spans="2:17" ht="15.75" thickBot="1" x14ac:dyDescent="0.3">
      <c r="B49" s="121"/>
      <c r="C49" s="16" t="s">
        <v>18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16"/>
      <c r="Q49" s="118"/>
    </row>
    <row r="50" spans="2:17" x14ac:dyDescent="0.25">
      <c r="B50" s="120">
        <v>2025</v>
      </c>
      <c r="C50" s="15" t="s">
        <v>17</v>
      </c>
      <c r="D50" s="13">
        <v>3804</v>
      </c>
      <c r="E50" s="12"/>
      <c r="F50" s="12"/>
      <c r="G50" s="12"/>
      <c r="H50" s="12"/>
      <c r="I50" s="12"/>
      <c r="J50" s="82"/>
      <c r="K50" s="24"/>
      <c r="L50" s="13"/>
      <c r="M50" s="12"/>
      <c r="N50" s="12"/>
      <c r="O50" s="29"/>
      <c r="P50" s="115"/>
      <c r="Q50" s="117"/>
    </row>
    <row r="51" spans="2:17" ht="15.75" thickBot="1" x14ac:dyDescent="0.3">
      <c r="B51" s="121"/>
      <c r="C51" s="16" t="s">
        <v>18</v>
      </c>
      <c r="D51" s="10"/>
      <c r="E51" s="9"/>
      <c r="F51" s="9"/>
      <c r="G51" s="9"/>
      <c r="H51" s="9"/>
      <c r="I51" s="9"/>
      <c r="J51" s="42"/>
      <c r="K51" s="9"/>
      <c r="L51" s="10"/>
      <c r="M51" s="9"/>
      <c r="N51" s="9"/>
      <c r="O51" s="30"/>
      <c r="P51" s="116"/>
      <c r="Q51" s="118"/>
    </row>
    <row r="52" spans="2:17" x14ac:dyDescent="0.25">
      <c r="B52" s="157"/>
      <c r="C52" s="157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  <c r="Q52" s="160"/>
    </row>
    <row r="53" spans="2:17" x14ac:dyDescent="0.25">
      <c r="B53" s="38" t="s">
        <v>20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12" t="s">
        <v>21</v>
      </c>
      <c r="I55" s="113"/>
      <c r="J55" s="114"/>
    </row>
    <row r="56" spans="2:17" ht="15.75" thickBot="1" x14ac:dyDescent="0.3"/>
    <row r="57" spans="2:17" ht="15.75" thickBot="1" x14ac:dyDescent="0.3">
      <c r="B57" s="5" t="s">
        <v>1</v>
      </c>
      <c r="C57" s="20" t="s">
        <v>2</v>
      </c>
      <c r="D57" s="2" t="s">
        <v>3</v>
      </c>
      <c r="E57" s="3" t="s">
        <v>4</v>
      </c>
      <c r="F57" s="3" t="s">
        <v>5</v>
      </c>
      <c r="G57" s="3" t="s">
        <v>6</v>
      </c>
      <c r="H57" s="3" t="s">
        <v>7</v>
      </c>
      <c r="I57" s="3" t="s">
        <v>8</v>
      </c>
      <c r="J57" s="3" t="s">
        <v>9</v>
      </c>
      <c r="K57" s="3" t="s">
        <v>10</v>
      </c>
      <c r="L57" s="3" t="s">
        <v>11</v>
      </c>
      <c r="M57" s="3" t="s">
        <v>12</v>
      </c>
      <c r="N57" s="3" t="s">
        <v>13</v>
      </c>
      <c r="O57" s="4" t="s">
        <v>14</v>
      </c>
      <c r="P57" s="7" t="s">
        <v>15</v>
      </c>
      <c r="Q57" s="8" t="s">
        <v>16</v>
      </c>
    </row>
    <row r="58" spans="2:17" x14ac:dyDescent="0.25">
      <c r="B58" s="143">
        <v>2010</v>
      </c>
      <c r="C58" s="25" t="s">
        <v>17</v>
      </c>
      <c r="D58" s="149"/>
      <c r="E58" s="124"/>
      <c r="F58" s="124">
        <v>2927</v>
      </c>
      <c r="G58" s="124">
        <v>3672</v>
      </c>
      <c r="H58" s="124">
        <v>3612</v>
      </c>
      <c r="I58" s="124">
        <v>3462</v>
      </c>
      <c r="J58" s="124">
        <v>3067</v>
      </c>
      <c r="K58" s="124">
        <v>2532</v>
      </c>
      <c r="L58" s="24">
        <v>3197</v>
      </c>
      <c r="M58" s="24">
        <v>3221</v>
      </c>
      <c r="N58" s="24">
        <v>3021</v>
      </c>
      <c r="O58" s="29">
        <v>3060</v>
      </c>
      <c r="P58" s="126">
        <f>AVERAGE(D58:O59)</f>
        <v>3164</v>
      </c>
      <c r="Q58" s="119"/>
    </row>
    <row r="59" spans="2:17" ht="15.75" thickBot="1" x14ac:dyDescent="0.3">
      <c r="B59" s="154"/>
      <c r="C59" s="26" t="s">
        <v>18</v>
      </c>
      <c r="D59" s="150"/>
      <c r="E59" s="125"/>
      <c r="F59" s="125"/>
      <c r="G59" s="125"/>
      <c r="H59" s="125"/>
      <c r="I59" s="125"/>
      <c r="J59" s="125"/>
      <c r="K59" s="125"/>
      <c r="L59" s="9">
        <v>3229</v>
      </c>
      <c r="M59" s="9">
        <v>3072</v>
      </c>
      <c r="N59" s="9">
        <v>3096</v>
      </c>
      <c r="O59" s="30">
        <v>3128</v>
      </c>
      <c r="P59" s="116"/>
      <c r="Q59" s="118"/>
    </row>
    <row r="60" spans="2:17" x14ac:dyDescent="0.25">
      <c r="B60" s="151">
        <v>2011</v>
      </c>
      <c r="C60" s="27" t="s">
        <v>17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22</v>
      </c>
      <c r="N60" s="24" t="s">
        <v>23</v>
      </c>
      <c r="O60" s="29">
        <v>3424</v>
      </c>
      <c r="P60" s="115">
        <f>AVERAGE(D60:O61)</f>
        <v>3696.35</v>
      </c>
      <c r="Q60" s="117">
        <f>+P60/P58-1</f>
        <v>0.1682522123893806</v>
      </c>
    </row>
    <row r="61" spans="2:17" ht="15.75" thickBot="1" x14ac:dyDescent="0.3">
      <c r="B61" s="144"/>
      <c r="C61" s="26" t="s">
        <v>18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23</v>
      </c>
      <c r="N61" s="9" t="s">
        <v>24</v>
      </c>
      <c r="O61" s="30">
        <v>3312</v>
      </c>
      <c r="P61" s="116"/>
      <c r="Q61" s="118"/>
    </row>
    <row r="62" spans="2:17" x14ac:dyDescent="0.25">
      <c r="B62" s="153">
        <v>2012</v>
      </c>
      <c r="C62" s="28" t="s">
        <v>17</v>
      </c>
      <c r="D62" s="33" t="s">
        <v>25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15">
        <f>AVERAGE(D62:O63)</f>
        <v>3099.6521739130435</v>
      </c>
      <c r="Q62" s="117">
        <f>+P62/P60-1</f>
        <v>-0.16142893018435933</v>
      </c>
    </row>
    <row r="63" spans="2:17" ht="15.75" thickBot="1" x14ac:dyDescent="0.3">
      <c r="B63" s="144"/>
      <c r="C63" s="26" t="s">
        <v>18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16"/>
      <c r="Q63" s="118"/>
    </row>
    <row r="64" spans="2:17" x14ac:dyDescent="0.25">
      <c r="B64" s="120">
        <v>2013</v>
      </c>
      <c r="C64" s="15" t="s">
        <v>17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15">
        <f>AVERAGE(D64:O65)</f>
        <v>4309.375</v>
      </c>
      <c r="Q64" s="117">
        <f>+P64/P62-1</f>
        <v>0.39027695954665309</v>
      </c>
    </row>
    <row r="65" spans="2:17" ht="15.75" thickBot="1" x14ac:dyDescent="0.3">
      <c r="B65" s="121"/>
      <c r="C65" s="16" t="s">
        <v>18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16"/>
      <c r="Q65" s="118"/>
    </row>
    <row r="66" spans="2:17" x14ac:dyDescent="0.25">
      <c r="B66" s="120">
        <v>2014</v>
      </c>
      <c r="C66" s="15" t="s">
        <v>17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15">
        <f>AVERAGE(D66:O67)</f>
        <v>3531.5416666666665</v>
      </c>
      <c r="Q66" s="117">
        <f>+P66/P64-1</f>
        <v>-0.1804979453710418</v>
      </c>
    </row>
    <row r="67" spans="2:17" ht="15.75" thickBot="1" x14ac:dyDescent="0.3">
      <c r="B67" s="121"/>
      <c r="C67" s="16" t="s">
        <v>18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16"/>
      <c r="Q67" s="118"/>
    </row>
    <row r="68" spans="2:17" x14ac:dyDescent="0.25">
      <c r="B68" s="120">
        <v>2015</v>
      </c>
      <c r="C68" s="15" t="s">
        <v>17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15">
        <f>AVERAGE(D68:O69)</f>
        <v>2118.0416666666665</v>
      </c>
      <c r="Q68" s="117">
        <f>+P68/P66-1</f>
        <v>-0.40025012683318195</v>
      </c>
    </row>
    <row r="69" spans="2:17" ht="15.75" thickBot="1" x14ac:dyDescent="0.3">
      <c r="B69" s="121"/>
      <c r="C69" s="16" t="s">
        <v>18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16"/>
      <c r="Q69" s="118"/>
    </row>
    <row r="70" spans="2:17" x14ac:dyDescent="0.25">
      <c r="B70" s="120">
        <v>2016</v>
      </c>
      <c r="C70" s="15" t="s">
        <v>17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15">
        <f>AVERAGE(D70:O71)</f>
        <v>2009.6666666666667</v>
      </c>
      <c r="Q70" s="117">
        <f>+P70/P68-1</f>
        <v>-5.1167548639663107E-2</v>
      </c>
    </row>
    <row r="71" spans="2:17" ht="15.75" thickBot="1" x14ac:dyDescent="0.3">
      <c r="B71" s="121"/>
      <c r="C71" s="16" t="s">
        <v>18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16"/>
      <c r="Q71" s="118"/>
    </row>
    <row r="72" spans="2:17" x14ac:dyDescent="0.25">
      <c r="B72" s="120">
        <v>2017</v>
      </c>
      <c r="C72" s="15" t="s">
        <v>17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15">
        <f>AVERAGE(D72:O73)</f>
        <v>2058.4583333333335</v>
      </c>
      <c r="Q72" s="117">
        <f>+P72/P70-1</f>
        <v>2.4278487311328645E-2</v>
      </c>
    </row>
    <row r="73" spans="2:17" ht="15.75" thickBot="1" x14ac:dyDescent="0.3">
      <c r="B73" s="121"/>
      <c r="C73" s="16" t="s">
        <v>18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16"/>
      <c r="Q73" s="118"/>
    </row>
    <row r="74" spans="2:17" x14ac:dyDescent="0.25">
      <c r="B74" s="120">
        <v>2018</v>
      </c>
      <c r="C74" s="15" t="s">
        <v>17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15">
        <f>AVERAGE(D74:O75)</f>
        <v>1949.75</v>
      </c>
      <c r="Q74" s="117">
        <f>+P74/P72-1</f>
        <v>-5.2810558063275614E-2</v>
      </c>
    </row>
    <row r="75" spans="2:17" ht="15.75" thickBot="1" x14ac:dyDescent="0.3">
      <c r="B75" s="121"/>
      <c r="C75" s="16" t="s">
        <v>18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16"/>
      <c r="Q75" s="118"/>
    </row>
    <row r="76" spans="2:17" x14ac:dyDescent="0.25">
      <c r="B76" s="120">
        <v>2019</v>
      </c>
      <c r="C76" s="15" t="s">
        <v>17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15">
        <f>AVERAGE(D76:O77)</f>
        <v>2568.6666666666665</v>
      </c>
      <c r="Q76" s="117">
        <f>+P76/P74-1</f>
        <v>0.31743385904175736</v>
      </c>
    </row>
    <row r="77" spans="2:17" ht="15.75" thickBot="1" x14ac:dyDescent="0.3">
      <c r="B77" s="121"/>
      <c r="C77" s="16" t="s">
        <v>18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16"/>
      <c r="Q77" s="118"/>
    </row>
    <row r="78" spans="2:17" x14ac:dyDescent="0.25">
      <c r="B78" s="120">
        <v>2020</v>
      </c>
      <c r="C78" s="15" t="s">
        <v>17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15">
        <f>AVERAGE(D78:O79)</f>
        <v>2717.125</v>
      </c>
      <c r="Q78" s="117">
        <f>+P78/P76-1</f>
        <v>5.7795873345445115E-2</v>
      </c>
    </row>
    <row r="79" spans="2:17" ht="15.75" thickBot="1" x14ac:dyDescent="0.3">
      <c r="B79" s="121"/>
      <c r="C79" s="16" t="s">
        <v>18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16"/>
      <c r="Q79" s="118"/>
    </row>
    <row r="80" spans="2:17" x14ac:dyDescent="0.25">
      <c r="B80" s="120">
        <v>2021</v>
      </c>
      <c r="C80" s="15" t="s">
        <v>17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15">
        <f>AVERAGE(D80:O81)</f>
        <v>3331.5416666666665</v>
      </c>
      <c r="Q80" s="117">
        <f>+P80/P78-1</f>
        <v>0.22612749382772845</v>
      </c>
    </row>
    <row r="81" spans="2:17" ht="15.75" thickBot="1" x14ac:dyDescent="0.3">
      <c r="B81" s="121"/>
      <c r="C81" s="16" t="s">
        <v>18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16"/>
      <c r="Q81" s="118"/>
    </row>
    <row r="82" spans="2:17" x14ac:dyDescent="0.25">
      <c r="B82" s="120">
        <v>2022</v>
      </c>
      <c r="C82" s="15" t="s">
        <v>17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15">
        <f>AVERAGE(D82:O83)</f>
        <v>3819.25</v>
      </c>
      <c r="Q82" s="117">
        <f>+P82/P80-1</f>
        <v>0.1463911852620785</v>
      </c>
    </row>
    <row r="83" spans="2:17" ht="15.75" thickBot="1" x14ac:dyDescent="0.3">
      <c r="B83" s="121"/>
      <c r="C83" s="16" t="s">
        <v>18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16"/>
      <c r="Q83" s="118"/>
    </row>
    <row r="84" spans="2:17" x14ac:dyDescent="0.25">
      <c r="B84" s="120">
        <v>2023</v>
      </c>
      <c r="C84" s="15" t="s">
        <v>17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15">
        <f>AVERAGE(D84:O85)</f>
        <v>2622.875</v>
      </c>
      <c r="Q84" s="117">
        <f>+P84/P82-1</f>
        <v>-0.31324867447797344</v>
      </c>
    </row>
    <row r="85" spans="2:17" ht="15.75" thickBot="1" x14ac:dyDescent="0.3">
      <c r="B85" s="121"/>
      <c r="C85" s="16" t="s">
        <v>18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16"/>
      <c r="Q85" s="118"/>
    </row>
    <row r="86" spans="2:17" x14ac:dyDescent="0.25">
      <c r="B86" s="120">
        <v>2024</v>
      </c>
      <c r="C86" s="15" t="s">
        <v>17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15">
        <f>AVERAGE(D86:O87)</f>
        <v>2686.2083333333335</v>
      </c>
      <c r="Q86" s="117">
        <f>+P86/P84-1</f>
        <v>2.414653131900435E-2</v>
      </c>
    </row>
    <row r="87" spans="2:17" ht="15.75" thickBot="1" x14ac:dyDescent="0.3">
      <c r="B87" s="121"/>
      <c r="C87" s="16" t="s">
        <v>18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16"/>
      <c r="Q87" s="118"/>
    </row>
    <row r="88" spans="2:17" x14ac:dyDescent="0.25">
      <c r="B88" s="120">
        <v>2025</v>
      </c>
      <c r="C88" s="15" t="s">
        <v>17</v>
      </c>
      <c r="D88" s="13">
        <v>2682</v>
      </c>
      <c r="E88" s="12"/>
      <c r="F88" s="12"/>
      <c r="G88" s="12"/>
      <c r="H88" s="12"/>
      <c r="I88" s="12"/>
      <c r="J88" s="82"/>
      <c r="K88" s="24"/>
      <c r="L88" s="13"/>
      <c r="M88" s="12"/>
      <c r="N88" s="12"/>
      <c r="O88" s="29"/>
      <c r="P88" s="115"/>
      <c r="Q88" s="117"/>
    </row>
    <row r="89" spans="2:17" ht="15.75" thickBot="1" x14ac:dyDescent="0.3">
      <c r="B89" s="121"/>
      <c r="C89" s="16" t="s">
        <v>18</v>
      </c>
      <c r="D89" s="10"/>
      <c r="E89" s="9"/>
      <c r="F89" s="9"/>
      <c r="G89" s="9"/>
      <c r="H89" s="9"/>
      <c r="I89" s="9"/>
      <c r="J89" s="42"/>
      <c r="K89" s="9"/>
      <c r="L89" s="10"/>
      <c r="M89" s="9"/>
      <c r="N89" s="9"/>
      <c r="O89" s="30"/>
      <c r="P89" s="116"/>
      <c r="Q89" s="118"/>
    </row>
    <row r="90" spans="2:17" x14ac:dyDescent="0.25">
      <c r="B90" s="157"/>
      <c r="C90" s="157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9"/>
      <c r="Q90" s="160"/>
    </row>
    <row r="91" spans="2:17" x14ac:dyDescent="0.25">
      <c r="B91" s="38" t="s">
        <v>20</v>
      </c>
      <c r="C91" s="157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9"/>
      <c r="Q91" s="160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12" t="s">
        <v>26</v>
      </c>
      <c r="I95" s="113"/>
      <c r="J95" s="114"/>
    </row>
    <row r="96" spans="2:17" ht="15.75" thickBot="1" x14ac:dyDescent="0.3"/>
    <row r="97" spans="2:17" ht="15.75" thickBot="1" x14ac:dyDescent="0.3">
      <c r="B97" s="5" t="s">
        <v>1</v>
      </c>
      <c r="C97" s="20" t="s">
        <v>2</v>
      </c>
      <c r="D97" s="2" t="s">
        <v>3</v>
      </c>
      <c r="E97" s="3" t="s">
        <v>4</v>
      </c>
      <c r="F97" s="3" t="s">
        <v>5</v>
      </c>
      <c r="G97" s="3" t="s">
        <v>6</v>
      </c>
      <c r="H97" s="3" t="s">
        <v>7</v>
      </c>
      <c r="I97" s="3" t="s">
        <v>8</v>
      </c>
      <c r="J97" s="3" t="s">
        <v>9</v>
      </c>
      <c r="K97" s="3" t="s">
        <v>10</v>
      </c>
      <c r="L97" s="3" t="s">
        <v>11</v>
      </c>
      <c r="M97" s="3" t="s">
        <v>12</v>
      </c>
      <c r="N97" s="3" t="s">
        <v>13</v>
      </c>
      <c r="O97" s="4" t="s">
        <v>14</v>
      </c>
      <c r="P97" s="2" t="s">
        <v>15</v>
      </c>
      <c r="Q97" s="4" t="s">
        <v>16</v>
      </c>
    </row>
    <row r="98" spans="2:17" x14ac:dyDescent="0.25">
      <c r="B98" s="152">
        <v>2012</v>
      </c>
      <c r="C98" s="15" t="s">
        <v>17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04">
        <f>AVERAGE(D98:O99)</f>
        <v>3292.7413874999997</v>
      </c>
      <c r="Q98" s="106"/>
    </row>
    <row r="99" spans="2:17" ht="15.75" thickBot="1" x14ac:dyDescent="0.3">
      <c r="B99" s="123"/>
      <c r="C99" s="16" t="s">
        <v>18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05"/>
      <c r="Q99" s="107"/>
    </row>
    <row r="100" spans="2:17" x14ac:dyDescent="0.25">
      <c r="B100" s="122">
        <v>2013</v>
      </c>
      <c r="C100" s="15" t="s">
        <v>17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04">
        <f>AVERAGE(D100:O101)</f>
        <v>4290.6652782608699</v>
      </c>
      <c r="Q100" s="106">
        <f>+P100/P98-1</f>
        <v>0.30306780075386963</v>
      </c>
    </row>
    <row r="101" spans="2:17" ht="15.75" thickBot="1" x14ac:dyDescent="0.3">
      <c r="B101" s="123"/>
      <c r="C101" s="16" t="s">
        <v>18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05"/>
      <c r="Q101" s="107"/>
    </row>
    <row r="102" spans="2:17" x14ac:dyDescent="0.25">
      <c r="B102" s="122">
        <v>2014</v>
      </c>
      <c r="C102" s="15" t="s">
        <v>17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04">
        <f>AVERAGE(D102:O103)</f>
        <v>3927.4629791666666</v>
      </c>
      <c r="Q102" s="106">
        <f>+P102/P100-1</f>
        <v>-8.4649413445138211E-2</v>
      </c>
    </row>
    <row r="103" spans="2:17" ht="15.75" thickBot="1" x14ac:dyDescent="0.3">
      <c r="B103" s="123"/>
      <c r="C103" s="16" t="s">
        <v>18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05"/>
      <c r="Q103" s="107"/>
    </row>
    <row r="104" spans="2:17" x14ac:dyDescent="0.25">
      <c r="B104" s="122">
        <v>2015</v>
      </c>
      <c r="C104" s="15" t="s">
        <v>17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04">
        <f>AVERAGE(D104:O105)</f>
        <v>2960.0159500000004</v>
      </c>
      <c r="Q104" s="106">
        <f>+P104/P102-1</f>
        <v>-0.2463287456300709</v>
      </c>
    </row>
    <row r="105" spans="2:17" ht="15.75" thickBot="1" x14ac:dyDescent="0.3">
      <c r="B105" s="123"/>
      <c r="C105" s="16" t="s">
        <v>18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05"/>
      <c r="Q105" s="107"/>
    </row>
    <row r="106" spans="2:17" x14ac:dyDescent="0.25">
      <c r="B106" s="122">
        <v>2016</v>
      </c>
      <c r="C106" s="15" t="s">
        <v>17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04">
        <f>AVERAGE(D106:O107)</f>
        <v>3026.7289208333332</v>
      </c>
      <c r="Q106" s="106">
        <f>+P106/P104-1</f>
        <v>2.2538044375515209E-2</v>
      </c>
    </row>
    <row r="107" spans="2:17" ht="15.75" thickBot="1" x14ac:dyDescent="0.3">
      <c r="B107" s="123"/>
      <c r="C107" s="16" t="s">
        <v>18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05"/>
      <c r="Q107" s="107"/>
    </row>
    <row r="108" spans="2:17" x14ac:dyDescent="0.25">
      <c r="B108" s="122">
        <v>2017</v>
      </c>
      <c r="C108" s="15" t="s">
        <v>17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04">
        <f>AVERAGE(D108:O109)</f>
        <v>3833.0833333333335</v>
      </c>
      <c r="Q108" s="106">
        <f>+P108/P106-1</f>
        <v>0.26641117641879575</v>
      </c>
    </row>
    <row r="109" spans="2:17" ht="15.75" thickBot="1" x14ac:dyDescent="0.3">
      <c r="B109" s="123"/>
      <c r="C109" s="16" t="s">
        <v>18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05"/>
      <c r="Q109" s="107"/>
    </row>
    <row r="110" spans="2:17" x14ac:dyDescent="0.25">
      <c r="B110" s="122">
        <v>2018</v>
      </c>
      <c r="C110" s="15" t="s">
        <v>17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04">
        <f>AVERAGE(D110:O111)</f>
        <v>3608.9583333333335</v>
      </c>
      <c r="Q110" s="106">
        <f>+P110/P108-1</f>
        <v>-5.8471204643781083E-2</v>
      </c>
    </row>
    <row r="111" spans="2:17" ht="15.75" thickBot="1" x14ac:dyDescent="0.3">
      <c r="B111" s="123"/>
      <c r="C111" s="16" t="s">
        <v>18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05"/>
      <c r="Q111" s="107"/>
    </row>
    <row r="112" spans="2:17" x14ac:dyDescent="0.25">
      <c r="B112" s="122">
        <v>2019</v>
      </c>
      <c r="C112" s="15" t="s">
        <v>17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04">
        <f>AVERAGE(D112:O113)</f>
        <v>3863.2916666666665</v>
      </c>
      <c r="Q112" s="106">
        <f>+P112/P110-1</f>
        <v>7.0472781850718702E-2</v>
      </c>
    </row>
    <row r="113" spans="2:17" ht="15.75" thickBot="1" x14ac:dyDescent="0.3">
      <c r="B113" s="123"/>
      <c r="C113" s="16" t="s">
        <v>18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05"/>
      <c r="Q113" s="107"/>
    </row>
    <row r="114" spans="2:17" x14ac:dyDescent="0.25">
      <c r="B114" s="122">
        <v>2020</v>
      </c>
      <c r="C114" s="15" t="s">
        <v>17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04">
        <f>AVERAGE(D114:O115)</f>
        <v>3908.625</v>
      </c>
      <c r="Q114" s="106">
        <f>+P114/P112-1</f>
        <v>1.1734380224118102E-2</v>
      </c>
    </row>
    <row r="115" spans="2:17" ht="15.75" thickBot="1" x14ac:dyDescent="0.3">
      <c r="B115" s="123"/>
      <c r="C115" s="16" t="s">
        <v>18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05"/>
      <c r="Q115" s="107"/>
    </row>
    <row r="116" spans="2:17" x14ac:dyDescent="0.25">
      <c r="B116" s="120">
        <v>2021</v>
      </c>
      <c r="C116" s="15" t="s">
        <v>17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15">
        <f>AVERAGE(D116:O117)</f>
        <v>4393.25</v>
      </c>
      <c r="Q116" s="117">
        <f>+P116/P114-1</f>
        <v>0.12398861492212743</v>
      </c>
    </row>
    <row r="117" spans="2:17" ht="15.75" thickBot="1" x14ac:dyDescent="0.3">
      <c r="B117" s="121"/>
      <c r="C117" s="16" t="s">
        <v>18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16"/>
      <c r="Q117" s="118"/>
    </row>
    <row r="118" spans="2:17" x14ac:dyDescent="0.25">
      <c r="B118" s="120">
        <v>2022</v>
      </c>
      <c r="C118" s="15" t="s">
        <v>17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15">
        <f>AVERAGE(D118:O119)</f>
        <v>5342.791666666667</v>
      </c>
      <c r="Q118" s="117">
        <f>+P118/P116-1</f>
        <v>0.21613649727802131</v>
      </c>
    </row>
    <row r="119" spans="2:17" ht="15.75" thickBot="1" x14ac:dyDescent="0.3">
      <c r="B119" s="121"/>
      <c r="C119" s="16" t="s">
        <v>18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16"/>
      <c r="Q119" s="118"/>
    </row>
    <row r="120" spans="2:17" x14ac:dyDescent="0.25">
      <c r="B120" s="120">
        <v>2023</v>
      </c>
      <c r="C120" s="15" t="s">
        <v>17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15">
        <f>AVERAGE(D120:O121)</f>
        <v>4295.833333333333</v>
      </c>
      <c r="Q120" s="117">
        <f>+P120/P118-1</f>
        <v>-0.19595716970684807</v>
      </c>
    </row>
    <row r="121" spans="2:17" ht="15.75" thickBot="1" x14ac:dyDescent="0.3">
      <c r="B121" s="121"/>
      <c r="C121" s="16" t="s">
        <v>18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16"/>
      <c r="Q121" s="118"/>
    </row>
    <row r="122" spans="2:17" x14ac:dyDescent="0.25">
      <c r="B122" s="120">
        <v>2024</v>
      </c>
      <c r="C122" s="15" t="s">
        <v>17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15">
        <f>+AVERAGE(D122:O123)</f>
        <v>4363.458333333333</v>
      </c>
      <c r="Q122" s="117">
        <f>+P122/P120-1</f>
        <v>1.5741998060135876E-2</v>
      </c>
    </row>
    <row r="123" spans="2:17" ht="15.75" thickBot="1" x14ac:dyDescent="0.3">
      <c r="B123" s="121"/>
      <c r="C123" s="16" t="s">
        <v>18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16"/>
      <c r="Q123" s="118"/>
    </row>
    <row r="124" spans="2:17" x14ac:dyDescent="0.25">
      <c r="B124" s="120">
        <v>2025</v>
      </c>
      <c r="C124" s="15" t="s">
        <v>17</v>
      </c>
      <c r="D124" s="13">
        <v>4728</v>
      </c>
      <c r="E124" s="12"/>
      <c r="F124" s="12"/>
      <c r="G124" s="12"/>
      <c r="H124" s="12"/>
      <c r="I124" s="12"/>
      <c r="J124" s="82"/>
      <c r="K124" s="24"/>
      <c r="L124" s="13"/>
      <c r="M124" s="12"/>
      <c r="N124" s="12"/>
      <c r="O124" s="29"/>
      <c r="P124" s="115"/>
      <c r="Q124" s="117"/>
    </row>
    <row r="125" spans="2:17" ht="15.75" thickBot="1" x14ac:dyDescent="0.3">
      <c r="B125" s="121"/>
      <c r="C125" s="16" t="s">
        <v>18</v>
      </c>
      <c r="D125" s="10"/>
      <c r="E125" s="9"/>
      <c r="F125" s="9"/>
      <c r="G125" s="9"/>
      <c r="H125" s="9"/>
      <c r="I125" s="9"/>
      <c r="J125" s="42"/>
      <c r="K125" s="9"/>
      <c r="L125" s="10"/>
      <c r="M125" s="9"/>
      <c r="N125" s="9"/>
      <c r="O125" s="30"/>
      <c r="P125" s="116"/>
      <c r="Q125" s="118"/>
    </row>
    <row r="126" spans="2:17" x14ac:dyDescent="0.25">
      <c r="B126" s="38" t="s">
        <v>20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12" t="s">
        <v>27</v>
      </c>
      <c r="I128" s="113"/>
      <c r="J128" s="114"/>
    </row>
    <row r="129" spans="2:17" ht="15.75" thickBot="1" x14ac:dyDescent="0.3"/>
    <row r="130" spans="2:17" ht="15.75" thickBot="1" x14ac:dyDescent="0.3">
      <c r="B130" s="5" t="s">
        <v>1</v>
      </c>
      <c r="C130" s="20" t="s">
        <v>2</v>
      </c>
      <c r="D130" s="6" t="s">
        <v>3</v>
      </c>
      <c r="E130" s="7" t="s">
        <v>4</v>
      </c>
      <c r="F130" s="7" t="s">
        <v>5</v>
      </c>
      <c r="G130" s="7" t="s">
        <v>6</v>
      </c>
      <c r="H130" s="7" t="s">
        <v>7</v>
      </c>
      <c r="I130" s="7" t="s">
        <v>8</v>
      </c>
      <c r="J130" s="7" t="s">
        <v>9</v>
      </c>
      <c r="K130" s="7" t="s">
        <v>10</v>
      </c>
      <c r="L130" s="7" t="s">
        <v>11</v>
      </c>
      <c r="M130" s="7" t="s">
        <v>12</v>
      </c>
      <c r="N130" s="7" t="s">
        <v>13</v>
      </c>
      <c r="O130" s="8" t="s">
        <v>14</v>
      </c>
      <c r="P130" s="6" t="s">
        <v>15</v>
      </c>
      <c r="Q130" s="8" t="s">
        <v>16</v>
      </c>
    </row>
    <row r="131" spans="2:17" x14ac:dyDescent="0.25">
      <c r="B131" s="122">
        <v>2008</v>
      </c>
      <c r="C131" s="34" t="s">
        <v>17</v>
      </c>
      <c r="D131" s="134"/>
      <c r="E131" s="108"/>
      <c r="F131" s="108"/>
      <c r="G131" s="108"/>
      <c r="H131" s="108"/>
      <c r="I131" s="108"/>
      <c r="J131" s="108">
        <v>4329</v>
      </c>
      <c r="K131" s="108">
        <v>3843</v>
      </c>
      <c r="L131" s="108">
        <v>3306</v>
      </c>
      <c r="M131" s="108">
        <v>2917</v>
      </c>
      <c r="N131" s="108">
        <v>2585</v>
      </c>
      <c r="O131" s="110">
        <v>2223</v>
      </c>
      <c r="P131" s="104">
        <f>AVERAGE(D131:O132)</f>
        <v>3200.5</v>
      </c>
      <c r="Q131" s="106"/>
    </row>
    <row r="132" spans="2:17" ht="15.75" thickBot="1" x14ac:dyDescent="0.3">
      <c r="B132" s="123"/>
      <c r="C132" s="35" t="s">
        <v>18</v>
      </c>
      <c r="D132" s="13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11"/>
      <c r="P132" s="105"/>
      <c r="Q132" s="107"/>
    </row>
    <row r="133" spans="2:17" x14ac:dyDescent="0.25">
      <c r="B133" s="122">
        <v>2009</v>
      </c>
      <c r="C133" s="36" t="s">
        <v>17</v>
      </c>
      <c r="D133" s="134">
        <v>2017</v>
      </c>
      <c r="E133" s="108">
        <v>1851</v>
      </c>
      <c r="F133" s="108">
        <v>2158</v>
      </c>
      <c r="G133" s="108">
        <v>2235</v>
      </c>
      <c r="H133" s="108">
        <v>2144</v>
      </c>
      <c r="I133" s="108">
        <v>1886</v>
      </c>
      <c r="J133" s="108">
        <v>1829</v>
      </c>
      <c r="K133" s="108">
        <v>2301</v>
      </c>
      <c r="L133" s="108">
        <v>2858</v>
      </c>
      <c r="M133" s="108">
        <v>3022</v>
      </c>
      <c r="N133" s="108">
        <v>3593</v>
      </c>
      <c r="O133" s="110">
        <v>3669</v>
      </c>
      <c r="P133" s="104">
        <f>AVERAGE(D133:O134)</f>
        <v>2463.5833333333335</v>
      </c>
      <c r="Q133" s="106">
        <f>+P133/P131-1</f>
        <v>-0.23025048169556839</v>
      </c>
    </row>
    <row r="134" spans="2:17" ht="15.75" thickBot="1" x14ac:dyDescent="0.3">
      <c r="B134" s="123"/>
      <c r="C134" s="37" t="s">
        <v>18</v>
      </c>
      <c r="D134" s="139"/>
      <c r="E134" s="109"/>
      <c r="F134" s="109"/>
      <c r="G134" s="109"/>
      <c r="H134" s="109"/>
      <c r="I134" s="109"/>
      <c r="J134" s="109"/>
      <c r="K134" s="109"/>
      <c r="L134" s="109"/>
      <c r="M134" s="109"/>
      <c r="N134" s="109"/>
      <c r="O134" s="111"/>
      <c r="P134" s="105"/>
      <c r="Q134" s="107"/>
    </row>
    <row r="135" spans="2:17" x14ac:dyDescent="0.25">
      <c r="B135" s="122">
        <v>2010</v>
      </c>
      <c r="C135" s="34" t="s">
        <v>17</v>
      </c>
      <c r="D135" s="134">
        <v>3472</v>
      </c>
      <c r="E135" s="108">
        <v>3369</v>
      </c>
      <c r="F135" s="108">
        <v>3259</v>
      </c>
      <c r="G135" s="108">
        <v>3986</v>
      </c>
      <c r="H135" s="108">
        <v>3981</v>
      </c>
      <c r="I135" s="108">
        <v>3880</v>
      </c>
      <c r="J135" s="108">
        <v>3344</v>
      </c>
      <c r="K135" s="108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04">
        <f>AVERAGE(D135:O136)</f>
        <v>3565.0625</v>
      </c>
      <c r="Q135" s="106">
        <f>+P135/P133-1</f>
        <v>0.44710448871900677</v>
      </c>
    </row>
    <row r="136" spans="2:17" ht="15.75" thickBot="1" x14ac:dyDescent="0.3">
      <c r="B136" s="123"/>
      <c r="C136" s="35" t="s">
        <v>19</v>
      </c>
      <c r="D136" s="139"/>
      <c r="E136" s="109"/>
      <c r="F136" s="109"/>
      <c r="G136" s="109"/>
      <c r="H136" s="109"/>
      <c r="I136" s="109"/>
      <c r="J136" s="109"/>
      <c r="K136" s="109"/>
      <c r="L136" s="9">
        <v>3663</v>
      </c>
      <c r="M136" s="9">
        <v>3506</v>
      </c>
      <c r="N136" s="9">
        <v>3522</v>
      </c>
      <c r="O136" s="30">
        <v>3690</v>
      </c>
      <c r="P136" s="105"/>
      <c r="Q136" s="107"/>
    </row>
    <row r="137" spans="2:17" x14ac:dyDescent="0.25">
      <c r="B137" s="122">
        <v>2011</v>
      </c>
      <c r="C137" s="27" t="s">
        <v>17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04">
        <f>AVERAGE(D137:O138)</f>
        <v>3983</v>
      </c>
      <c r="Q137" s="106">
        <f>+P137/P135-1</f>
        <v>0.11723146508651672</v>
      </c>
    </row>
    <row r="138" spans="2:17" ht="15.75" thickBot="1" x14ac:dyDescent="0.3">
      <c r="B138" s="123"/>
      <c r="C138" s="26" t="s">
        <v>18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05"/>
      <c r="Q138" s="107"/>
    </row>
    <row r="139" spans="2:17" x14ac:dyDescent="0.25">
      <c r="B139" s="122">
        <v>2012</v>
      </c>
      <c r="C139" s="28" t="s">
        <v>17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04">
        <f>AVERAGE(D139:O140)</f>
        <v>3209.875</v>
      </c>
      <c r="Q139" s="106">
        <f>+P139/P137-1</f>
        <v>-0.19410620135576195</v>
      </c>
    </row>
    <row r="140" spans="2:17" ht="15.75" thickBot="1" x14ac:dyDescent="0.3">
      <c r="B140" s="123"/>
      <c r="C140" s="26" t="s">
        <v>18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05"/>
      <c r="Q140" s="107"/>
    </row>
    <row r="141" spans="2:17" x14ac:dyDescent="0.25">
      <c r="B141" s="122">
        <v>2013</v>
      </c>
      <c r="C141" s="15" t="s">
        <v>17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04">
        <f>AVERAGE(D141:O142)</f>
        <v>4564.416666666667</v>
      </c>
      <c r="Q141" s="106">
        <f>+P141/P139-1</f>
        <v>0.42199202980386064</v>
      </c>
    </row>
    <row r="142" spans="2:17" ht="15.75" thickBot="1" x14ac:dyDescent="0.3">
      <c r="B142" s="123"/>
      <c r="C142" s="16" t="s">
        <v>18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05"/>
      <c r="Q142" s="107"/>
    </row>
    <row r="143" spans="2:17" x14ac:dyDescent="0.25">
      <c r="B143" s="122">
        <v>2014</v>
      </c>
      <c r="C143" s="15" t="s">
        <v>17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04">
        <f>AVERAGE(D143:O144)</f>
        <v>3625.9166666666665</v>
      </c>
      <c r="Q143" s="106">
        <f>+P143/P141-1</f>
        <v>-0.20561225421284213</v>
      </c>
    </row>
    <row r="144" spans="2:17" ht="15.75" thickBot="1" x14ac:dyDescent="0.3">
      <c r="B144" s="123"/>
      <c r="C144" s="16" t="s">
        <v>18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05"/>
      <c r="Q144" s="107"/>
    </row>
    <row r="145" spans="2:18" x14ac:dyDescent="0.25">
      <c r="B145" s="122">
        <v>2015</v>
      </c>
      <c r="C145" s="15" t="s">
        <v>17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04">
        <f>AVERAGE(D145:O146)</f>
        <v>2577.5</v>
      </c>
      <c r="Q145" s="106">
        <f>+P145/P143-1</f>
        <v>-0.28914527360897246</v>
      </c>
    </row>
    <row r="146" spans="2:18" ht="15.75" thickBot="1" x14ac:dyDescent="0.3">
      <c r="B146" s="123"/>
      <c r="C146" s="16" t="s">
        <v>18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05"/>
      <c r="Q146" s="107"/>
    </row>
    <row r="147" spans="2:18" x14ac:dyDescent="0.25">
      <c r="B147" s="122">
        <v>2016</v>
      </c>
      <c r="C147" s="15" t="s">
        <v>17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04">
        <f>AVERAGE(D147:O148)</f>
        <v>2648.25</v>
      </c>
      <c r="Q147" s="106">
        <f>+P147/P145-1</f>
        <v>2.7449078564500518E-2</v>
      </c>
    </row>
    <row r="148" spans="2:18" ht="15.75" thickBot="1" x14ac:dyDescent="0.3">
      <c r="B148" s="123"/>
      <c r="C148" s="16" t="s">
        <v>18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05"/>
      <c r="Q148" s="107"/>
    </row>
    <row r="149" spans="2:18" x14ac:dyDescent="0.25">
      <c r="B149" s="122">
        <v>2017</v>
      </c>
      <c r="C149" s="15" t="s">
        <v>17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04">
        <f>AVERAGE(D149:O150)</f>
        <v>3295.5</v>
      </c>
      <c r="Q149" s="106">
        <f>+P149/P147-1</f>
        <v>0.24440668365902019</v>
      </c>
    </row>
    <row r="150" spans="2:18" ht="15.75" thickBot="1" x14ac:dyDescent="0.3">
      <c r="B150" s="123"/>
      <c r="C150" s="16" t="s">
        <v>18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05"/>
      <c r="Q150" s="107"/>
    </row>
    <row r="151" spans="2:18" x14ac:dyDescent="0.25">
      <c r="B151" s="122">
        <v>2018</v>
      </c>
      <c r="C151" s="15" t="s">
        <v>17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04">
        <f>AVERAGE(D151:O152)</f>
        <v>3231</v>
      </c>
      <c r="Q151" s="106">
        <f>+P151/P149-1</f>
        <v>-1.9572143832498834E-2</v>
      </c>
    </row>
    <row r="152" spans="2:18" ht="15.75" thickBot="1" x14ac:dyDescent="0.3">
      <c r="B152" s="123"/>
      <c r="C152" s="16" t="s">
        <v>18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05"/>
      <c r="Q152" s="107"/>
    </row>
    <row r="153" spans="2:18" x14ac:dyDescent="0.25">
      <c r="B153" s="122">
        <v>2019</v>
      </c>
      <c r="C153" s="15" t="s">
        <v>17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04">
        <f>AVERAGE(D153:O154)</f>
        <v>3319.75</v>
      </c>
      <c r="Q153" s="106">
        <f>+P153/P151-1</f>
        <v>2.7468276075518494E-2</v>
      </c>
    </row>
    <row r="154" spans="2:18" ht="15.75" thickBot="1" x14ac:dyDescent="0.3">
      <c r="B154" s="123"/>
      <c r="C154" s="16" t="s">
        <v>18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05"/>
      <c r="Q154" s="107"/>
    </row>
    <row r="155" spans="2:18" x14ac:dyDescent="0.25">
      <c r="B155" s="122">
        <v>2020</v>
      </c>
      <c r="C155" s="15" t="s">
        <v>17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04">
        <f>AVERAGE(D155:O156)</f>
        <v>3099.375</v>
      </c>
      <c r="Q155" s="106">
        <f>+P155/P153-1</f>
        <v>-6.6383010768883199E-2</v>
      </c>
    </row>
    <row r="156" spans="2:18" ht="15.75" thickBot="1" x14ac:dyDescent="0.3">
      <c r="B156" s="123"/>
      <c r="C156" s="16" t="s">
        <v>18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05"/>
      <c r="Q156" s="107"/>
    </row>
    <row r="157" spans="2:18" x14ac:dyDescent="0.25">
      <c r="B157" s="120">
        <v>2021</v>
      </c>
      <c r="C157" s="15" t="s">
        <v>17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15">
        <f>AVERAGE(D157:O158)</f>
        <v>3990.7083333333335</v>
      </c>
      <c r="Q157" s="117">
        <f>+P157/P155-1</f>
        <v>0.28758486253949056</v>
      </c>
    </row>
    <row r="158" spans="2:18" ht="15.75" thickBot="1" x14ac:dyDescent="0.3">
      <c r="B158" s="121"/>
      <c r="C158" s="16" t="s">
        <v>18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16"/>
      <c r="Q158" s="118"/>
    </row>
    <row r="159" spans="2:18" x14ac:dyDescent="0.25">
      <c r="B159" s="120">
        <v>2022</v>
      </c>
      <c r="C159" s="15" t="s">
        <v>17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15">
        <f>AVERAGE(D159:O160)</f>
        <v>4267.083333333333</v>
      </c>
      <c r="Q159" s="117">
        <f>+P159/P157-1</f>
        <v>6.9254622717353831E-2</v>
      </c>
    </row>
    <row r="160" spans="2:18" ht="15.75" thickBot="1" x14ac:dyDescent="0.3">
      <c r="B160" s="121"/>
      <c r="C160" s="16" t="s">
        <v>18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16"/>
      <c r="Q160" s="118"/>
      <c r="R160" s="68"/>
    </row>
    <row r="161" spans="2:18" x14ac:dyDescent="0.25">
      <c r="B161" s="120">
        <v>2023</v>
      </c>
      <c r="C161" s="15" t="s">
        <v>17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15">
        <f>AVERAGE(D161:O162)</f>
        <v>3284.8333333333335</v>
      </c>
      <c r="Q161" s="117">
        <f>+P161/P159-1</f>
        <v>-0.23019236402695042</v>
      </c>
      <c r="R161" s="68"/>
    </row>
    <row r="162" spans="2:18" ht="15.75" thickBot="1" x14ac:dyDescent="0.3">
      <c r="B162" s="121"/>
      <c r="C162" s="16" t="s">
        <v>18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16"/>
      <c r="Q162" s="118"/>
      <c r="R162" s="68"/>
    </row>
    <row r="163" spans="2:18" x14ac:dyDescent="0.25">
      <c r="B163" s="120">
        <v>2024</v>
      </c>
      <c r="C163" s="15" t="s">
        <v>17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15">
        <f>AVERAGE(D163:O164)</f>
        <v>3779.875</v>
      </c>
      <c r="Q163" s="117">
        <f>+P163/P161-1</f>
        <v>0.15070526155563435</v>
      </c>
      <c r="R163" s="68"/>
    </row>
    <row r="164" spans="2:18" ht="15.75" thickBot="1" x14ac:dyDescent="0.3">
      <c r="B164" s="121"/>
      <c r="C164" s="16" t="s">
        <v>18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16"/>
      <c r="Q164" s="118"/>
      <c r="R164" s="68"/>
    </row>
    <row r="165" spans="2:18" x14ac:dyDescent="0.25">
      <c r="B165" s="120">
        <v>2025</v>
      </c>
      <c r="C165" s="15" t="s">
        <v>17</v>
      </c>
      <c r="D165" s="13">
        <v>4029</v>
      </c>
      <c r="E165" s="12"/>
      <c r="F165" s="12"/>
      <c r="G165" s="12"/>
      <c r="H165" s="12"/>
      <c r="I165" s="12"/>
      <c r="J165" s="82"/>
      <c r="K165" s="24"/>
      <c r="L165" s="13"/>
      <c r="M165" s="12"/>
      <c r="N165" s="12"/>
      <c r="O165" s="29"/>
      <c r="P165" s="115"/>
      <c r="Q165" s="117"/>
      <c r="R165" s="68"/>
    </row>
    <row r="166" spans="2:18" ht="15.75" thickBot="1" x14ac:dyDescent="0.3">
      <c r="B166" s="121"/>
      <c r="C166" s="16" t="s">
        <v>18</v>
      </c>
      <c r="D166" s="10"/>
      <c r="E166" s="9"/>
      <c r="F166" s="9"/>
      <c r="G166" s="9"/>
      <c r="H166" s="9"/>
      <c r="I166" s="9"/>
      <c r="J166" s="42"/>
      <c r="K166" s="9"/>
      <c r="L166" s="10"/>
      <c r="M166" s="9"/>
      <c r="N166" s="9"/>
      <c r="O166" s="30"/>
      <c r="P166" s="116"/>
      <c r="Q166" s="118"/>
      <c r="R166" s="68"/>
    </row>
    <row r="167" spans="2:18" x14ac:dyDescent="0.25">
      <c r="B167" s="38" t="s">
        <v>20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36" t="s">
        <v>28</v>
      </c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8"/>
    </row>
    <row r="173" spans="2:18" x14ac:dyDescent="0.25">
      <c r="L173" s="66"/>
    </row>
  </sheetData>
  <mergeCells count="276">
    <mergeCell ref="Q50:Q51"/>
    <mergeCell ref="B88:B89"/>
    <mergeCell ref="P88:P89"/>
    <mergeCell ref="Q88:Q89"/>
    <mergeCell ref="B124:B125"/>
    <mergeCell ref="P124:P125"/>
    <mergeCell ref="Q124:Q12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P102:P103"/>
    <mergeCell ref="O133:O134"/>
    <mergeCell ref="Q104:Q105"/>
    <mergeCell ref="K133:K134"/>
    <mergeCell ref="L131:L132"/>
    <mergeCell ref="P122:P123"/>
    <mergeCell ref="Q122:Q123"/>
    <mergeCell ref="P112:P113"/>
    <mergeCell ref="K135:K136"/>
    <mergeCell ref="H135:H136"/>
    <mergeCell ref="I135:I136"/>
    <mergeCell ref="B141:B142"/>
    <mergeCell ref="E135:E136"/>
    <mergeCell ref="B135:B136"/>
    <mergeCell ref="J135:J136"/>
    <mergeCell ref="F135:F136"/>
    <mergeCell ref="G135:G136"/>
    <mergeCell ref="P141:P142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116:Q117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G131:G132"/>
    <mergeCell ref="H131:H132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1:E132"/>
    <mergeCell ref="E133:E134"/>
    <mergeCell ref="F133:F134"/>
    <mergeCell ref="B137:B138"/>
    <mergeCell ref="P139:P140"/>
    <mergeCell ref="B139:B140"/>
    <mergeCell ref="B143:B144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H128:J128"/>
    <mergeCell ref="P120:P121"/>
    <mergeCell ref="Q120:Q121"/>
    <mergeCell ref="Q58:Q59"/>
    <mergeCell ref="P60:P61"/>
    <mergeCell ref="Q62:Q63"/>
    <mergeCell ref="B78:B79"/>
    <mergeCell ref="P82:P83"/>
    <mergeCell ref="Q84:Q85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B72:B73"/>
    <mergeCell ref="B70:B71"/>
    <mergeCell ref="P149:P150"/>
    <mergeCell ref="Q147:Q148"/>
    <mergeCell ref="Q141:Q142"/>
    <mergeCell ref="P145:P146"/>
    <mergeCell ref="M133:M134"/>
    <mergeCell ref="Q143:Q144"/>
    <mergeCell ref="Q139:Q140"/>
    <mergeCell ref="P143:P144"/>
    <mergeCell ref="O131:O132"/>
    <mergeCell ref="N131:N132"/>
    <mergeCell ref="P137:P138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39"/>
  <sheetViews>
    <sheetView showGridLines="0" topLeftCell="A217" workbookViewId="0">
      <selection activeCell="F235" sqref="B12:F235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40" t="s">
        <v>29</v>
      </c>
      <c r="D10" s="141"/>
      <c r="E10" s="142"/>
    </row>
    <row r="11" spans="2:6" ht="15.75" thickBot="1" x14ac:dyDescent="0.3"/>
    <row r="12" spans="2:6" ht="15.75" thickBot="1" x14ac:dyDescent="0.3">
      <c r="B12" s="44" t="s">
        <v>30</v>
      </c>
      <c r="C12" s="45" t="s">
        <v>31</v>
      </c>
      <c r="D12" s="45" t="s">
        <v>32</v>
      </c>
      <c r="E12" s="45" t="s">
        <v>33</v>
      </c>
      <c r="F12" s="46" t="s">
        <v>34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x14ac:dyDescent="0.25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94">
        <v>2024</v>
      </c>
      <c r="C217" s="95">
        <v>4</v>
      </c>
      <c r="D217" s="95">
        <v>1</v>
      </c>
      <c r="E217" s="96">
        <v>18737</v>
      </c>
      <c r="F217" s="97">
        <f t="shared" si="22"/>
        <v>-4.6705672856779401E-2</v>
      </c>
    </row>
    <row r="218" spans="2:6" ht="15.75" thickBot="1" x14ac:dyDescent="0.3">
      <c r="B218" s="98">
        <v>2024</v>
      </c>
      <c r="C218" s="99">
        <v>4</v>
      </c>
      <c r="D218" s="99">
        <v>2</v>
      </c>
      <c r="E218" s="100">
        <v>17654</v>
      </c>
      <c r="F218" s="101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102">
        <v>34916</v>
      </c>
      <c r="F226" s="103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102">
        <v>38814</v>
      </c>
      <c r="F228" s="103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70">
        <v>2024</v>
      </c>
      <c r="C230" s="71">
        <v>10</v>
      </c>
      <c r="D230" s="71">
        <v>2</v>
      </c>
      <c r="E230" s="102">
        <v>38956</v>
      </c>
      <c r="F230" s="103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70">
        <v>2024</v>
      </c>
      <c r="C232" s="71">
        <v>11</v>
      </c>
      <c r="D232" s="71">
        <v>2</v>
      </c>
      <c r="E232" s="102">
        <v>36244</v>
      </c>
      <c r="F232" s="103">
        <f>+E232/E231-1</f>
        <v>-9.5914742451154167E-3</v>
      </c>
    </row>
    <row r="233" spans="2:6" ht="15.75" thickBot="1" x14ac:dyDescent="0.3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x14ac:dyDescent="0.25">
      <c r="B234" s="47">
        <v>2024</v>
      </c>
      <c r="C234" s="48">
        <v>12</v>
      </c>
      <c r="D234" s="48">
        <v>2</v>
      </c>
      <c r="E234" s="49">
        <v>32120</v>
      </c>
      <c r="F234" s="55">
        <f>+E234/E233-1</f>
        <v>-4.4900386559619365E-2</v>
      </c>
    </row>
    <row r="235" spans="2:6" x14ac:dyDescent="0.25">
      <c r="B235" s="161">
        <v>2025</v>
      </c>
      <c r="C235" s="162">
        <v>1</v>
      </c>
      <c r="D235" s="162">
        <v>1</v>
      </c>
      <c r="E235" s="163">
        <v>30156</v>
      </c>
      <c r="F235" s="164">
        <f>+E235/E234-1</f>
        <v>-6.1145703611456992E-2</v>
      </c>
    </row>
    <row r="239" spans="2:6" x14ac:dyDescent="0.25">
      <c r="B239" s="38" t="s">
        <v>35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FCB5669-0ACD-4544-A7BB-F1F3E657C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2025-01-07T15:14:05Z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