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58" documentId="8_{02B03BE6-5D81-4995-BE9F-460302C17A3E}" xr6:coauthVersionLast="47" xr6:coauthVersionMax="47" xr10:uidLastSave="{3016F66F-1E94-4DBF-8D08-6B3F906478D9}"/>
  <bookViews>
    <workbookView xWindow="-120" yWindow="-120" windowWidth="29040" windowHeight="15720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5" l="1"/>
  <c r="D33" i="5"/>
  <c r="N80" i="2" l="1"/>
  <c r="O32" i="2" l="1"/>
  <c r="P79" i="2"/>
  <c r="O76" i="2"/>
  <c r="O77" i="2"/>
  <c r="O78" i="2"/>
  <c r="P78" i="2"/>
  <c r="L26" i="5"/>
  <c r="L27" i="5"/>
  <c r="L28" i="5"/>
  <c r="L29" i="5"/>
  <c r="L53" i="5"/>
  <c r="J53" i="5"/>
  <c r="J29" i="5"/>
  <c r="L25" i="5"/>
  <c r="O54" i="2"/>
  <c r="P54" i="2" s="1"/>
  <c r="P55" i="2"/>
  <c r="O30" i="2"/>
  <c r="P77" i="2" s="1"/>
  <c r="H53" i="5"/>
  <c r="H29" i="5"/>
  <c r="F29" i="5"/>
  <c r="F53" i="5"/>
  <c r="D29" i="5"/>
  <c r="D53" i="5"/>
  <c r="J52" i="5"/>
  <c r="J28" i="5"/>
  <c r="L52" i="5"/>
  <c r="O53" i="2"/>
  <c r="O29" i="2"/>
  <c r="P76" i="2" s="1"/>
  <c r="O63" i="2"/>
  <c r="O64" i="2"/>
  <c r="O66" i="2"/>
  <c r="O70" i="2"/>
  <c r="O74" i="2"/>
  <c r="O75" i="2"/>
  <c r="H52" i="5"/>
  <c r="H28" i="5"/>
  <c r="F52" i="5"/>
  <c r="F28" i="5"/>
  <c r="D28" i="5"/>
  <c r="D52" i="5"/>
  <c r="O28" i="2"/>
  <c r="O52" i="2"/>
  <c r="O27" i="2"/>
  <c r="O51" i="2"/>
  <c r="O26" i="2"/>
  <c r="O50" i="2"/>
  <c r="O25" i="2"/>
  <c r="P26" i="2" s="1"/>
  <c r="O49" i="2"/>
  <c r="P50" i="2" s="1"/>
  <c r="O24" i="2"/>
  <c r="O48" i="2"/>
  <c r="P49" i="2" s="1"/>
  <c r="O23" i="2"/>
  <c r="O47" i="2"/>
  <c r="O22" i="2"/>
  <c r="P23" i="2" s="1"/>
  <c r="O46" i="2"/>
  <c r="P69" i="2" s="1"/>
  <c r="O21" i="2"/>
  <c r="O45" i="2"/>
  <c r="P45" i="2" s="1"/>
  <c r="O20" i="2"/>
  <c r="O44" i="2"/>
  <c r="O19" i="2"/>
  <c r="O43" i="2"/>
  <c r="O18" i="2"/>
  <c r="O42" i="2"/>
  <c r="O17" i="2"/>
  <c r="P18" i="2" s="1"/>
  <c r="O41" i="2"/>
  <c r="O16" i="2"/>
  <c r="O40" i="2"/>
  <c r="L51" i="5"/>
  <c r="J27" i="5"/>
  <c r="J51" i="5"/>
  <c r="H27" i="5"/>
  <c r="H51" i="5"/>
  <c r="F27" i="5"/>
  <c r="F51" i="5"/>
  <c r="D27" i="5"/>
  <c r="D51" i="5"/>
  <c r="O67" i="2"/>
  <c r="O65" i="2"/>
  <c r="J26" i="5"/>
  <c r="L50" i="5"/>
  <c r="J50" i="5"/>
  <c r="H50" i="5"/>
  <c r="F50" i="5"/>
  <c r="D50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2"/>
  <c r="L23" i="5"/>
  <c r="O71" i="2"/>
  <c r="O69" i="2"/>
  <c r="O68" i="2"/>
  <c r="O73" i="2"/>
  <c r="P20" i="2"/>
  <c r="P70" i="2" l="1"/>
  <c r="P74" i="2"/>
  <c r="P68" i="2"/>
  <c r="P52" i="2"/>
  <c r="P24" i="2"/>
  <c r="P42" i="2"/>
  <c r="P43" i="2"/>
  <c r="P44" i="2"/>
  <c r="P51" i="2"/>
  <c r="P53" i="2"/>
  <c r="P66" i="2"/>
  <c r="P48" i="2"/>
  <c r="P75" i="2"/>
  <c r="P47" i="2"/>
  <c r="P19" i="2"/>
  <c r="P28" i="2"/>
  <c r="P27" i="2"/>
  <c r="P67" i="2"/>
  <c r="P63" i="2"/>
  <c r="P71" i="2"/>
  <c r="P25" i="2"/>
  <c r="P41" i="2"/>
  <c r="P21" i="2"/>
  <c r="P17" i="2"/>
  <c r="P46" i="2"/>
  <c r="P29" i="2"/>
  <c r="P22" i="2"/>
  <c r="P32" i="2"/>
  <c r="P31" i="2"/>
  <c r="P72" i="2"/>
  <c r="P64" i="2"/>
  <c r="P30" i="2"/>
  <c r="P65" i="2"/>
  <c r="P73" i="2"/>
</calcChain>
</file>

<file path=xl/sharedStrings.xml><?xml version="1.0" encoding="utf-8"?>
<sst xmlns="http://schemas.openxmlformats.org/spreadsheetml/2006/main" count="713" uniqueCount="105">
  <si>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</si>
  <si>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</si>
  <si>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</si>
  <si>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</si>
  <si>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</si>
  <si>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</si>
  <si>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</si>
  <si>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</si>
  <si>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</si>
  <si>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</si>
  <si>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</si>
  <si>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</si>
  <si>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</si>
  <si>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</si>
  <si>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</si>
  <si>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</si>
  <si>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</si>
  <si>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</si>
  <si>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</si>
  <si>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</si>
  <si>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</si>
  <si>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</si>
  <si>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</si>
  <si>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</si>
  <si>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</si>
  <si>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</si>
  <si>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</si>
  <si>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</si>
  <si>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</si>
  <si>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</si>
  <si>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</si>
  <si>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</si>
  <si>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</si>
  <si>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</si>
  <si>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</si>
  <si>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</si>
  <si>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</si>
  <si>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</si>
  <si>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</si>
  <si>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</si>
  <si>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</si>
  <si>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</si>
  <si>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</si>
  <si>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</si>
  <si>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</si>
  <si>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</si>
  <si>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</si>
  <si>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</si>
  <si>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</si>
  <si>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</si>
  <si>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</si>
  <si>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</si>
  <si>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</si>
  <si>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</si>
  <si>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</si>
  <si>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</si>
  <si>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</si>
  <si>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</si>
  <si>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</si>
  <si>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</si>
  <si>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</si>
  <si>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</si>
  <si>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</si>
  <si>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</si>
  <si>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</si>
  <si>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</si>
  <si>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</si>
  <si>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</si>
  <si>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</si>
  <si>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</si>
  <si>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</si>
  <si>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</si>
  <si>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</si>
  <si>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</si>
  <si>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</si>
  <si>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</si>
  <si>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</si>
  <si>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</si>
  <si>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</si>
  <si>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</si>
  <si>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</si>
  <si>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</si>
  <si>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</si>
  <si>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</si>
  <si>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</si>
  <si>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</si>
  <si>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</si>
  <si>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</si>
  <si>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</si>
  <si>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</si>
  <si>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</si>
  <si>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</si>
  <si>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</si>
  <si>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</si>
  <si>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</si>
  <si>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</si>
  <si>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</si>
  <si>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</si>
  <si>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</si>
  <si>
    <t>Dic-24</t>
  </si>
  <si>
    <t>EMIRATOS ÁRABES UNIDOS</t>
  </si>
  <si>
    <t>NÍGERIA</t>
  </si>
  <si>
    <t>Ene-25</t>
  </si>
  <si>
    <t>Feb-25</t>
  </si>
  <si>
    <t>Mar-25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</si>
</sst>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7" xfId="2" applyNumberFormat="1" applyBorder="1" applyAlignment="1">
      <alignment horizontal="center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165" fontId="0" fillId="0" borderId="23" xfId="2" applyNumberFormat="1" applyFont="1" applyBorder="1"/>
    <xf numFmtId="165" fontId="2" fillId="0" borderId="25" xfId="2" applyNumberFormat="1" applyFont="1" applyBorder="1"/>
    <xf numFmtId="165" fontId="2" fillId="0" borderId="13" xfId="2" applyNumberFormat="1" applyFont="1" applyBorder="1" applyAlignment="1">
      <alignment horizontal="center" wrapText="1"/>
    </xf>
    <xf numFmtId="165" fontId="2" fillId="0" borderId="15" xfId="2" applyNumberFormat="1" applyBorder="1" applyAlignment="1">
      <alignment horizontal="center"/>
    </xf>
    <xf numFmtId="165" fontId="2" fillId="0" borderId="26" xfId="2" applyNumberFormat="1" applyBorder="1"/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22" xfId="0" applyFont="1" applyBorder="1" applyAlignment="1">
      <alignment horizontal="center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1"/>
  <sheetViews>
    <sheetView showGridLines="0" tabSelected="1" topLeftCell="A39" workbookViewId="0">
      <selection activeCell="E81" sqref="E81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8" t="s">
        <v>22</v>
      </c>
      <c r="H10" s="109"/>
      <c r="I10" s="109"/>
      <c r="J10" s="110"/>
      <c r="K10" s="27" t="s">
        <v>18</v>
      </c>
    </row>
    <row r="12" spans="2:18" ht="15.75" thickBot="1" x14ac:dyDescent="0.3"/>
    <row r="13" spans="2:18" ht="15.75" thickBot="1" x14ac:dyDescent="0.3">
      <c r="F13" s="1"/>
      <c r="G13" s="111" t="s">
        <v>85</v>
      </c>
      <c r="H13" s="112"/>
      <c r="I13" s="112"/>
      <c r="J13" s="113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x14ac:dyDescent="0.25">
      <c r="B33" s="7">
        <v>2024</v>
      </c>
      <c r="C33" s="1">
        <v>4495066.8099999987</v>
      </c>
      <c r="D33" s="96">
        <v>4743330.8000000035</v>
      </c>
      <c r="E33" s="1">
        <v>2792584.1899999995</v>
      </c>
      <c r="F33" s="96">
        <v>3346598.15</v>
      </c>
      <c r="G33" s="96">
        <v>5446486.5899999989</v>
      </c>
      <c r="H33" s="1">
        <v>5752564.8399999961</v>
      </c>
      <c r="I33" s="1">
        <v>4638499.4300000025</v>
      </c>
      <c r="J33" s="96">
        <v>4542690.3499999996</v>
      </c>
      <c r="K33" s="1">
        <v>1623436.0899999999</v>
      </c>
      <c r="L33" s="1">
        <v>6669850.4900000002</v>
      </c>
      <c r="M33" s="1">
        <v>6330326.9300000081</v>
      </c>
      <c r="N33" s="1">
        <v>4766001.0900000054</v>
      </c>
      <c r="O33" s="12">
        <v>55147435.760000013</v>
      </c>
      <c r="P33" s="80">
        <v>0.36299053561625594</v>
      </c>
      <c r="R33" s="1"/>
    </row>
    <row r="34" spans="2:18" ht="15.75" thickBot="1" x14ac:dyDescent="0.3">
      <c r="B34" s="18">
        <v>2025</v>
      </c>
      <c r="C34" s="19">
        <v>4262289.49</v>
      </c>
      <c r="D34" s="89">
        <v>5046853.9999999991</v>
      </c>
      <c r="E34" s="19">
        <v>4262289.49</v>
      </c>
      <c r="F34" s="89"/>
      <c r="G34" s="89"/>
      <c r="H34" s="19"/>
      <c r="I34" s="19"/>
      <c r="J34" s="89"/>
      <c r="K34" s="19"/>
      <c r="L34" s="19"/>
      <c r="M34" s="19"/>
      <c r="N34" s="19"/>
      <c r="O34" s="17"/>
      <c r="P34" s="81"/>
      <c r="Q34" s="95"/>
      <c r="R34" s="1"/>
    </row>
    <row r="35" spans="2:18" x14ac:dyDescent="0.25"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7"/>
      <c r="P35" s="87"/>
      <c r="R35" s="1"/>
    </row>
    <row r="36" spans="2:18" ht="15.75" thickBot="1" x14ac:dyDescent="0.3">
      <c r="B36" s="33" t="s">
        <v>21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2:18" ht="15.75" thickBot="1" x14ac:dyDescent="0.3">
      <c r="E37" s="1"/>
      <c r="G37" s="111" t="s">
        <v>0</v>
      </c>
      <c r="H37" s="112"/>
      <c r="I37" s="112"/>
      <c r="J37" s="113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7</v>
      </c>
      <c r="I39" s="4" t="s">
        <v>8</v>
      </c>
      <c r="J39" s="4" t="s">
        <v>9</v>
      </c>
      <c r="K39" s="4" t="s">
        <v>10</v>
      </c>
      <c r="L39" s="4" t="s">
        <v>11</v>
      </c>
      <c r="M39" s="4" t="s">
        <v>12</v>
      </c>
      <c r="N39" s="4" t="s">
        <v>13</v>
      </c>
      <c r="O39" s="5" t="s">
        <v>36</v>
      </c>
      <c r="P39" s="6" t="s">
        <v>14</v>
      </c>
    </row>
    <row r="40" spans="2:18" x14ac:dyDescent="0.25">
      <c r="B40" s="13">
        <v>2007</v>
      </c>
      <c r="C40" s="8">
        <v>1809.992</v>
      </c>
      <c r="D40" s="2">
        <v>1575</v>
      </c>
      <c r="E40" s="2">
        <v>875</v>
      </c>
      <c r="F40" s="2">
        <v>353.24</v>
      </c>
      <c r="G40" s="2">
        <v>425</v>
      </c>
      <c r="H40" s="2">
        <v>475</v>
      </c>
      <c r="I40" s="2">
        <v>337.49</v>
      </c>
      <c r="J40" s="2">
        <v>50</v>
      </c>
      <c r="K40" s="2">
        <v>100.78999999999999</v>
      </c>
      <c r="L40" s="2">
        <v>2050</v>
      </c>
      <c r="M40" s="2">
        <v>925</v>
      </c>
      <c r="N40" s="2">
        <v>1409.0720000000001</v>
      </c>
      <c r="O40" s="9">
        <f t="shared" ref="O40:O45" si="3">SUM(C40:N40)</f>
        <v>10385.583999999999</v>
      </c>
      <c r="P40" s="10"/>
    </row>
    <row r="41" spans="2:18" x14ac:dyDescent="0.25">
      <c r="B41" s="7">
        <v>2008</v>
      </c>
      <c r="C41" s="11">
        <v>1050</v>
      </c>
      <c r="D41" s="1">
        <v>2175</v>
      </c>
      <c r="E41" s="1">
        <v>1405.15</v>
      </c>
      <c r="F41" s="1">
        <v>525</v>
      </c>
      <c r="G41" s="1">
        <v>300</v>
      </c>
      <c r="H41" s="1">
        <v>144.85</v>
      </c>
      <c r="I41" s="1">
        <v>0</v>
      </c>
      <c r="J41" s="1">
        <v>100</v>
      </c>
      <c r="K41" s="1">
        <v>125</v>
      </c>
      <c r="L41" s="1">
        <v>268.75</v>
      </c>
      <c r="M41" s="1">
        <v>1176.28</v>
      </c>
      <c r="N41" s="1">
        <v>1945.1999999999998</v>
      </c>
      <c r="O41" s="12">
        <f t="shared" si="3"/>
        <v>9215.23</v>
      </c>
      <c r="P41" s="10">
        <f>+O41/O40-1</f>
        <v>-0.11269024447734466</v>
      </c>
    </row>
    <row r="42" spans="2:18" x14ac:dyDescent="0.25">
      <c r="B42" s="7">
        <v>2009</v>
      </c>
      <c r="C42" s="11">
        <v>4000</v>
      </c>
      <c r="D42" s="1">
        <v>2765</v>
      </c>
      <c r="E42" s="1">
        <v>2800.2</v>
      </c>
      <c r="F42" s="1">
        <v>1300</v>
      </c>
      <c r="G42" s="1">
        <v>1810.5</v>
      </c>
      <c r="H42" s="1">
        <v>607.16</v>
      </c>
      <c r="I42" s="1">
        <v>860</v>
      </c>
      <c r="J42" s="1">
        <v>291.91999999999996</v>
      </c>
      <c r="K42" s="1">
        <v>1425</v>
      </c>
      <c r="L42" s="1">
        <v>1415</v>
      </c>
      <c r="M42" s="1">
        <v>1385</v>
      </c>
      <c r="N42" s="1">
        <v>650</v>
      </c>
      <c r="O42" s="12">
        <f t="shared" si="3"/>
        <v>19309.78</v>
      </c>
      <c r="P42" s="10">
        <f>+O42/O41-1</f>
        <v>1.0954202987879849</v>
      </c>
    </row>
    <row r="43" spans="2:18" x14ac:dyDescent="0.25">
      <c r="B43" s="7">
        <v>2010</v>
      </c>
      <c r="C43" s="11">
        <v>1503</v>
      </c>
      <c r="D43" s="1">
        <v>1357.8</v>
      </c>
      <c r="E43" s="1">
        <v>1765.9</v>
      </c>
      <c r="F43" s="1">
        <v>425</v>
      </c>
      <c r="G43" s="1">
        <v>1019.75</v>
      </c>
      <c r="H43" s="1">
        <v>200</v>
      </c>
      <c r="I43" s="1">
        <v>75</v>
      </c>
      <c r="J43" s="1">
        <v>501</v>
      </c>
      <c r="K43" s="1">
        <v>1050</v>
      </c>
      <c r="L43" s="1">
        <v>1000</v>
      </c>
      <c r="M43" s="1">
        <v>1203</v>
      </c>
      <c r="N43" s="1">
        <v>1675</v>
      </c>
      <c r="O43" s="12">
        <f t="shared" si="3"/>
        <v>11775.45</v>
      </c>
      <c r="P43" s="10">
        <f>+O43/O42-1</f>
        <v>-0.39018207353993672</v>
      </c>
    </row>
    <row r="44" spans="2:18" x14ac:dyDescent="0.25">
      <c r="B44" s="7">
        <v>2011</v>
      </c>
      <c r="C44" s="11">
        <v>615</v>
      </c>
      <c r="D44" s="1">
        <v>1236.18</v>
      </c>
      <c r="E44" s="1">
        <v>1115</v>
      </c>
      <c r="F44" s="1">
        <v>797.18000000000006</v>
      </c>
      <c r="G44" s="1">
        <v>1125.8</v>
      </c>
      <c r="H44" s="1">
        <v>561</v>
      </c>
      <c r="I44" s="1">
        <v>957</v>
      </c>
      <c r="J44" s="1">
        <v>3921</v>
      </c>
      <c r="K44" s="1">
        <v>3998</v>
      </c>
      <c r="L44" s="1">
        <v>4211.75</v>
      </c>
      <c r="M44" s="1">
        <v>3614.5</v>
      </c>
      <c r="N44" s="1">
        <v>2224.25</v>
      </c>
      <c r="O44" s="12">
        <f t="shared" si="3"/>
        <v>24376.66</v>
      </c>
      <c r="P44" s="10">
        <f>+O44/O43-1</f>
        <v>1.0701255578343076</v>
      </c>
    </row>
    <row r="45" spans="2:18" x14ac:dyDescent="0.25">
      <c r="B45" s="7">
        <v>2012</v>
      </c>
      <c r="C45" s="11">
        <v>3042.5</v>
      </c>
      <c r="D45" s="1">
        <v>1587.18</v>
      </c>
      <c r="E45" s="1">
        <v>793</v>
      </c>
      <c r="F45" s="1">
        <v>765.5</v>
      </c>
      <c r="G45" s="1">
        <v>933.18000000000006</v>
      </c>
      <c r="H45" s="1">
        <v>547</v>
      </c>
      <c r="I45" s="1">
        <v>3090</v>
      </c>
      <c r="J45" s="1">
        <v>2168.5</v>
      </c>
      <c r="K45" s="1">
        <v>2443</v>
      </c>
      <c r="L45" s="1">
        <v>6405</v>
      </c>
      <c r="M45" s="1">
        <v>7206.5</v>
      </c>
      <c r="N45" s="1">
        <v>3873</v>
      </c>
      <c r="O45" s="12">
        <f t="shared" si="3"/>
        <v>32854.36</v>
      </c>
      <c r="P45" s="10">
        <f>+O45/O44-1</f>
        <v>0.34777939225472232</v>
      </c>
    </row>
    <row r="46" spans="2:18" x14ac:dyDescent="0.25">
      <c r="B46" s="7">
        <v>2013</v>
      </c>
      <c r="C46" s="11">
        <v>4070.5</v>
      </c>
      <c r="D46" s="1">
        <v>502</v>
      </c>
      <c r="E46" s="1">
        <v>1655</v>
      </c>
      <c r="F46" s="1">
        <v>3591</v>
      </c>
      <c r="G46" s="1">
        <v>3444.4</v>
      </c>
      <c r="H46" s="1">
        <v>975.15</v>
      </c>
      <c r="I46" s="1">
        <v>3064.5</v>
      </c>
      <c r="J46" s="1">
        <v>4405.75</v>
      </c>
      <c r="K46" s="1">
        <v>3949.25</v>
      </c>
      <c r="L46" s="1">
        <v>2278.25</v>
      </c>
      <c r="M46" s="1">
        <v>1626</v>
      </c>
      <c r="N46" s="1">
        <v>1332.5</v>
      </c>
      <c r="O46" s="12">
        <f t="shared" ref="O46:O51" si="4">SUM(C46:N46)</f>
        <v>30894.3</v>
      </c>
      <c r="P46" s="10">
        <f t="shared" ref="P46:P51" si="5">O46/O45-1</f>
        <v>-5.9659052862390261E-2</v>
      </c>
    </row>
    <row r="47" spans="2:18" x14ac:dyDescent="0.25">
      <c r="B47" s="7">
        <v>2014</v>
      </c>
      <c r="C47" s="11">
        <v>680</v>
      </c>
      <c r="D47" s="1">
        <v>1193.5</v>
      </c>
      <c r="E47" s="1">
        <v>2126</v>
      </c>
      <c r="F47" s="1">
        <v>645</v>
      </c>
      <c r="G47" s="1">
        <v>3581.1</v>
      </c>
      <c r="H47" s="1">
        <v>1262</v>
      </c>
      <c r="I47" s="1">
        <v>1177.5</v>
      </c>
      <c r="J47" s="1">
        <v>1775</v>
      </c>
      <c r="K47" s="1">
        <v>1025</v>
      </c>
      <c r="L47" s="1">
        <v>3286.1</v>
      </c>
      <c r="M47" s="1">
        <v>2683</v>
      </c>
      <c r="N47" s="1">
        <v>1538</v>
      </c>
      <c r="O47" s="12">
        <f t="shared" si="4"/>
        <v>20972.2</v>
      </c>
      <c r="P47" s="10">
        <f t="shared" si="5"/>
        <v>-0.32116280349449566</v>
      </c>
    </row>
    <row r="48" spans="2:18" x14ac:dyDescent="0.25">
      <c r="B48" s="7">
        <v>2015</v>
      </c>
      <c r="C48" s="11">
        <v>1881</v>
      </c>
      <c r="D48" s="1">
        <v>1377</v>
      </c>
      <c r="E48" s="1">
        <v>3700.8</v>
      </c>
      <c r="F48" s="1">
        <v>4165</v>
      </c>
      <c r="G48" s="1">
        <v>2371</v>
      </c>
      <c r="H48" s="1">
        <v>957.5</v>
      </c>
      <c r="I48" s="1">
        <v>2070</v>
      </c>
      <c r="J48" s="1">
        <v>2220.5250000000001</v>
      </c>
      <c r="K48" s="1">
        <v>1050</v>
      </c>
      <c r="L48" s="1">
        <v>2323.8999999999978</v>
      </c>
      <c r="M48" s="1">
        <v>3058</v>
      </c>
      <c r="N48" s="1">
        <v>627</v>
      </c>
      <c r="O48" s="12">
        <f t="shared" si="4"/>
        <v>25801.724999999999</v>
      </c>
      <c r="P48" s="10">
        <f t="shared" si="5"/>
        <v>0.23028223076262844</v>
      </c>
    </row>
    <row r="49" spans="2:16" x14ac:dyDescent="0.25">
      <c r="B49" s="7">
        <v>2016</v>
      </c>
      <c r="C49" s="11">
        <v>1111.1000000000001</v>
      </c>
      <c r="D49" s="1">
        <v>1512</v>
      </c>
      <c r="E49" s="1">
        <v>150</v>
      </c>
      <c r="F49" s="1">
        <v>1326</v>
      </c>
      <c r="G49" s="1">
        <v>562.5</v>
      </c>
      <c r="H49" s="1">
        <v>1728</v>
      </c>
      <c r="I49" s="1">
        <v>2030</v>
      </c>
      <c r="J49" s="1">
        <v>2858</v>
      </c>
      <c r="K49" s="1">
        <v>1498.6000000000004</v>
      </c>
      <c r="L49" s="1">
        <v>2368</v>
      </c>
      <c r="M49" s="1">
        <v>1189</v>
      </c>
      <c r="N49" s="1">
        <v>1078</v>
      </c>
      <c r="O49" s="12">
        <f t="shared" si="4"/>
        <v>17411.2</v>
      </c>
      <c r="P49" s="10">
        <f t="shared" si="5"/>
        <v>-0.32519240477138633</v>
      </c>
    </row>
    <row r="50" spans="2:16" x14ac:dyDescent="0.25">
      <c r="B50" s="7">
        <v>2017</v>
      </c>
      <c r="C50" s="11">
        <v>3017</v>
      </c>
      <c r="D50" s="1">
        <v>416</v>
      </c>
      <c r="E50" s="1">
        <v>738</v>
      </c>
      <c r="F50" s="1">
        <v>725</v>
      </c>
      <c r="G50" s="1">
        <v>332</v>
      </c>
      <c r="H50" s="1">
        <v>1070</v>
      </c>
      <c r="I50" s="1">
        <v>870</v>
      </c>
      <c r="J50" s="1">
        <v>1353</v>
      </c>
      <c r="K50" s="1">
        <v>980.32500000000005</v>
      </c>
      <c r="L50" s="1">
        <v>1012.5</v>
      </c>
      <c r="M50" s="1">
        <v>1379</v>
      </c>
      <c r="N50" s="1">
        <v>196</v>
      </c>
      <c r="O50" s="12">
        <f t="shared" si="4"/>
        <v>12088.825000000001</v>
      </c>
      <c r="P50" s="10">
        <f t="shared" si="5"/>
        <v>-0.30568685673589413</v>
      </c>
    </row>
    <row r="51" spans="2:16" x14ac:dyDescent="0.25">
      <c r="B51" s="7">
        <v>2018</v>
      </c>
      <c r="C51" s="11">
        <v>1202.7</v>
      </c>
      <c r="D51" s="1">
        <v>151</v>
      </c>
      <c r="E51" s="1">
        <v>249</v>
      </c>
      <c r="F51" s="1">
        <v>470</v>
      </c>
      <c r="G51" s="1">
        <v>648</v>
      </c>
      <c r="H51" s="1">
        <v>1787.4</v>
      </c>
      <c r="I51" s="1">
        <v>2112</v>
      </c>
      <c r="J51" s="1">
        <v>1174.5</v>
      </c>
      <c r="K51" s="1">
        <v>789.375</v>
      </c>
      <c r="L51" s="1">
        <v>4731.6000000000004</v>
      </c>
      <c r="M51" s="1">
        <v>1514.75</v>
      </c>
      <c r="N51" s="15">
        <v>1611.5</v>
      </c>
      <c r="O51" s="12">
        <f t="shared" si="4"/>
        <v>16441.825000000001</v>
      </c>
      <c r="P51" s="10">
        <f t="shared" si="5"/>
        <v>0.36008462360899429</v>
      </c>
    </row>
    <row r="52" spans="2:16" x14ac:dyDescent="0.25">
      <c r="B52" s="7">
        <v>2019</v>
      </c>
      <c r="C52" s="11">
        <v>1236</v>
      </c>
      <c r="D52" s="1">
        <v>2348</v>
      </c>
      <c r="E52" s="1">
        <v>703</v>
      </c>
      <c r="F52" s="1">
        <v>833</v>
      </c>
      <c r="G52" s="1">
        <v>2130.25</v>
      </c>
      <c r="H52" s="1">
        <v>347</v>
      </c>
      <c r="I52" s="1">
        <v>44.981000000000002</v>
      </c>
      <c r="J52" s="1">
        <v>1507.0029999999999</v>
      </c>
      <c r="K52" s="1">
        <v>1988.278</v>
      </c>
      <c r="L52" s="1">
        <v>1131.4974999999997</v>
      </c>
      <c r="M52" s="1">
        <v>4235.0020000000004</v>
      </c>
      <c r="N52" s="15">
        <v>4772.0102499999994</v>
      </c>
      <c r="O52" s="12">
        <f>SUM(C52:N52)</f>
        <v>21276.02175</v>
      </c>
      <c r="P52" s="10">
        <f>O52/O51-1</f>
        <v>0.29401825831378203</v>
      </c>
    </row>
    <row r="53" spans="2:16" x14ac:dyDescent="0.25">
      <c r="B53" s="7">
        <v>2020</v>
      </c>
      <c r="C53" s="11">
        <v>1289.402</v>
      </c>
      <c r="D53" s="1">
        <v>1090.2184</v>
      </c>
      <c r="E53" s="1">
        <v>728.50199999999995</v>
      </c>
      <c r="F53" s="1">
        <v>437.928</v>
      </c>
      <c r="G53" s="1">
        <v>278.25</v>
      </c>
      <c r="H53" s="1">
        <v>836.00149999999996</v>
      </c>
      <c r="I53" s="1">
        <v>628.149</v>
      </c>
      <c r="J53" s="1">
        <v>802.84044999999992</v>
      </c>
      <c r="K53" s="1">
        <v>1209.7339999999999</v>
      </c>
      <c r="L53" s="1">
        <v>5026.4070000000002</v>
      </c>
      <c r="M53" s="1">
        <v>5936</v>
      </c>
      <c r="N53" s="15">
        <v>2534.7219999999998</v>
      </c>
      <c r="O53" s="12">
        <f>SUM(C53:N53)</f>
        <v>20798.154349999997</v>
      </c>
      <c r="P53" s="80">
        <f>O53/O52-1</f>
        <v>-2.2460373730347483E-2</v>
      </c>
    </row>
    <row r="54" spans="2:16" x14ac:dyDescent="0.25">
      <c r="B54" s="7">
        <v>2021</v>
      </c>
      <c r="C54" s="11">
        <v>1587.7925</v>
      </c>
      <c r="D54" s="1">
        <v>311</v>
      </c>
      <c r="E54" s="1">
        <v>1099.6399999999999</v>
      </c>
      <c r="F54" s="1">
        <v>856.87599999999998</v>
      </c>
      <c r="G54" s="1">
        <v>793.28849999999989</v>
      </c>
      <c r="H54" s="1">
        <v>626.83749999999998</v>
      </c>
      <c r="I54" s="1">
        <v>355.59000000000003</v>
      </c>
      <c r="J54" s="1">
        <v>494.13800000000003</v>
      </c>
      <c r="K54" s="1">
        <v>1646.5155</v>
      </c>
      <c r="L54" s="1">
        <v>3913.665</v>
      </c>
      <c r="M54" s="1">
        <v>2634.1059999999998</v>
      </c>
      <c r="N54" s="15">
        <v>5298.7174100000002</v>
      </c>
      <c r="O54" s="12">
        <f>SUM(C54:N54)</f>
        <v>19618.166410000002</v>
      </c>
      <c r="P54" s="80">
        <f>O54/O53-1</f>
        <v>-5.673522371950257E-2</v>
      </c>
    </row>
    <row r="55" spans="2:16" x14ac:dyDescent="0.25">
      <c r="B55" s="7">
        <v>2022</v>
      </c>
      <c r="C55" s="11">
        <v>904.80899999999997</v>
      </c>
      <c r="D55" s="1">
        <v>2754.8625000000002</v>
      </c>
      <c r="E55" s="1">
        <v>2674.6</v>
      </c>
      <c r="F55" s="1">
        <v>2524.0005000000001</v>
      </c>
      <c r="G55" s="1">
        <v>3843.75</v>
      </c>
      <c r="H55" s="1">
        <v>1243.75</v>
      </c>
      <c r="I55" s="1">
        <v>2305.0107499999999</v>
      </c>
      <c r="J55" s="1">
        <v>1304.3009999999999</v>
      </c>
      <c r="K55" s="1">
        <v>2444.4375</v>
      </c>
      <c r="L55" s="1">
        <v>1426.4875000000002</v>
      </c>
      <c r="M55" s="1">
        <v>1651.9335000000003</v>
      </c>
      <c r="N55" s="1">
        <v>2796.0200000000004</v>
      </c>
      <c r="O55" s="12">
        <v>25873.96225</v>
      </c>
      <c r="P55" s="80">
        <f>O55/O54-1</f>
        <v>0.31887770290353035</v>
      </c>
    </row>
    <row r="56" spans="2:16" x14ac:dyDescent="0.25">
      <c r="B56" s="7">
        <v>2023</v>
      </c>
      <c r="C56" s="11">
        <v>1233.5215500000004</v>
      </c>
      <c r="D56" s="1">
        <v>694.02980000000014</v>
      </c>
      <c r="E56" s="1">
        <v>1362.9865</v>
      </c>
      <c r="F56" s="1">
        <v>665.7835</v>
      </c>
      <c r="G56" s="1">
        <v>748.96249999999998</v>
      </c>
      <c r="H56" s="1">
        <v>1261.8655000000001</v>
      </c>
      <c r="I56" s="1">
        <v>1380.4845</v>
      </c>
      <c r="J56" s="1">
        <v>698.40100000000007</v>
      </c>
      <c r="K56" s="1">
        <v>475.02800000000002</v>
      </c>
      <c r="L56" s="1">
        <v>225.00749999999999</v>
      </c>
      <c r="M56" s="1">
        <v>1602.4625000000001</v>
      </c>
      <c r="N56" s="1">
        <v>989.22500000000002</v>
      </c>
      <c r="O56" s="12">
        <v>11337.75785</v>
      </c>
      <c r="P56" s="80">
        <v>-0.56180820933214437</v>
      </c>
    </row>
    <row r="57" spans="2:16" x14ac:dyDescent="0.25">
      <c r="B57" s="7">
        <v>2024</v>
      </c>
      <c r="C57" s="11">
        <v>1517.2550000000001</v>
      </c>
      <c r="D57" s="1">
        <v>1533.0075000000002</v>
      </c>
      <c r="E57" s="1">
        <v>904.005</v>
      </c>
      <c r="F57" s="1">
        <v>1168</v>
      </c>
      <c r="G57" s="1">
        <v>1768.2531000000004</v>
      </c>
      <c r="H57" s="1">
        <v>1997.0709999999999</v>
      </c>
      <c r="I57" s="1">
        <v>1546.0150000000001</v>
      </c>
      <c r="J57" s="1">
        <v>1477.4965000000002</v>
      </c>
      <c r="K57" s="1">
        <v>612.83990000000006</v>
      </c>
      <c r="L57" s="1">
        <v>2331.4105000000004</v>
      </c>
      <c r="M57" s="1">
        <v>2262.0129999999999</v>
      </c>
      <c r="N57" s="1">
        <v>1691.8100000000002</v>
      </c>
      <c r="O57" s="12">
        <v>18809.176500000001</v>
      </c>
      <c r="P57" s="80">
        <v>0.6589855550672219</v>
      </c>
    </row>
    <row r="58" spans="2:16" ht="15.75" thickBot="1" x14ac:dyDescent="0.3">
      <c r="B58" s="18">
        <v>2025</v>
      </c>
      <c r="C58" s="49">
        <v>1475.11</v>
      </c>
      <c r="D58" s="89">
        <v>1588.0185000000004</v>
      </c>
      <c r="E58" s="19">
        <v>1475.11</v>
      </c>
      <c r="F58" s="89"/>
      <c r="G58" s="89"/>
      <c r="H58" s="19"/>
      <c r="I58" s="19"/>
      <c r="J58" s="89"/>
      <c r="K58" s="19"/>
      <c r="L58" s="19"/>
      <c r="M58" s="19"/>
      <c r="N58" s="19"/>
      <c r="O58" s="17"/>
      <c r="P58" s="81"/>
    </row>
    <row r="59" spans="2:16" ht="15.75" thickBot="1" x14ac:dyDescent="0.3">
      <c r="B59" s="33" t="s">
        <v>21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2:16" ht="15.75" thickBot="1" x14ac:dyDescent="0.3">
      <c r="F60" s="1"/>
      <c r="G60" s="114" t="s">
        <v>16</v>
      </c>
      <c r="H60" s="115"/>
      <c r="I60" s="115"/>
      <c r="J60" s="116"/>
      <c r="K60" s="1"/>
      <c r="L60" s="1"/>
      <c r="M60" s="1"/>
      <c r="N60" s="1"/>
      <c r="O60" s="1"/>
    </row>
    <row r="61" spans="2:16" ht="15.75" thickBot="1" x14ac:dyDescent="0.3"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6" ht="15.75" thickBot="1" x14ac:dyDescent="0.3">
      <c r="B62" s="3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 t="s">
        <v>6</v>
      </c>
      <c r="H62" s="4" t="s">
        <v>7</v>
      </c>
      <c r="I62" s="4" t="s">
        <v>8</v>
      </c>
      <c r="J62" s="4" t="s">
        <v>9</v>
      </c>
      <c r="K62" s="4" t="s">
        <v>10</v>
      </c>
      <c r="L62" s="4" t="s">
        <v>11</v>
      </c>
      <c r="M62" s="4" t="s">
        <v>12</v>
      </c>
      <c r="N62" s="4" t="s">
        <v>13</v>
      </c>
      <c r="O62" s="5" t="s">
        <v>76</v>
      </c>
      <c r="P62" s="6" t="s">
        <v>75</v>
      </c>
    </row>
    <row r="63" spans="2:16" x14ac:dyDescent="0.25">
      <c r="B63" s="13">
        <v>2007</v>
      </c>
      <c r="C63" s="8">
        <v>2079.2741735875079</v>
      </c>
      <c r="D63" s="2">
        <v>2176.9523809523807</v>
      </c>
      <c r="E63" s="2">
        <v>2427.3930171428569</v>
      </c>
      <c r="F63" s="2">
        <v>2878.381298833654</v>
      </c>
      <c r="G63" s="2">
        <v>3010.9070117647057</v>
      </c>
      <c r="H63" s="2">
        <v>2412.2105263157896</v>
      </c>
      <c r="I63" s="2">
        <v>2686.1815461198853</v>
      </c>
      <c r="J63" s="2">
        <v>3500.4</v>
      </c>
      <c r="K63" s="2">
        <v>3486.7727949201303</v>
      </c>
      <c r="L63" s="2">
        <v>3494.0487804878048</v>
      </c>
      <c r="M63" s="2">
        <v>4287.3418270270267</v>
      </c>
      <c r="N63" s="14">
        <v>3544.5508249401028</v>
      </c>
      <c r="O63" s="9">
        <f t="shared" ref="O63:O68" si="6">AVERAGE(C63:N63)</f>
        <v>2998.7011818409869</v>
      </c>
      <c r="P63" s="9">
        <f t="shared" ref="P63:P79" si="7">O16/O40</f>
        <v>2918.8982680222898</v>
      </c>
    </row>
    <row r="64" spans="2:16" x14ac:dyDescent="0.25">
      <c r="B64" s="7">
        <v>2008</v>
      </c>
      <c r="C64" s="11">
        <v>4175.1954857142855</v>
      </c>
      <c r="D64" s="1">
        <v>3262.5203126436777</v>
      </c>
      <c r="E64" s="1">
        <v>4157.2852008682348</v>
      </c>
      <c r="F64" s="1">
        <v>3661.2524190476188</v>
      </c>
      <c r="G64" s="1">
        <v>4058.8055999999997</v>
      </c>
      <c r="H64" s="1">
        <v>4801.2512254055919</v>
      </c>
      <c r="I64" s="1"/>
      <c r="J64" s="1">
        <v>4173.05</v>
      </c>
      <c r="K64" s="1">
        <v>3372.904</v>
      </c>
      <c r="L64" s="1">
        <v>3556.6362790697676</v>
      </c>
      <c r="M64" s="1">
        <v>2446.1529312748667</v>
      </c>
      <c r="N64" s="15">
        <v>2561.6473730207695</v>
      </c>
      <c r="O64" s="12">
        <f t="shared" si="6"/>
        <v>3656.9728024586193</v>
      </c>
      <c r="P64" s="12">
        <f t="shared" si="7"/>
        <v>3343.5788276581266</v>
      </c>
    </row>
    <row r="65" spans="2:16" x14ac:dyDescent="0.25">
      <c r="B65" s="7">
        <v>2009</v>
      </c>
      <c r="C65" s="11">
        <v>1854.4639999999999</v>
      </c>
      <c r="D65" s="1">
        <v>1802.7254104882456</v>
      </c>
      <c r="E65" s="1">
        <v>1863.5260017141632</v>
      </c>
      <c r="F65" s="1">
        <v>2033.2868307692306</v>
      </c>
      <c r="G65" s="1">
        <v>1870.5449047224522</v>
      </c>
      <c r="H65" s="1">
        <v>1990.8979511166742</v>
      </c>
      <c r="I65" s="1">
        <v>2064.2931976744185</v>
      </c>
      <c r="J65" s="1">
        <v>1980.5166483968208</v>
      </c>
      <c r="K65" s="1">
        <v>2125.6617192982458</v>
      </c>
      <c r="L65" s="1">
        <v>2063.9773851590103</v>
      </c>
      <c r="M65" s="1">
        <v>2248.0221516245488</v>
      </c>
      <c r="N65" s="15">
        <v>1992.9984615384615</v>
      </c>
      <c r="O65" s="12">
        <f t="shared" si="6"/>
        <v>1990.9095552085225</v>
      </c>
      <c r="P65" s="12">
        <f t="shared" si="7"/>
        <v>1945.7148398376369</v>
      </c>
    </row>
    <row r="66" spans="2:16" x14ac:dyDescent="0.25">
      <c r="B66" s="7">
        <v>2010</v>
      </c>
      <c r="C66" s="11">
        <v>2418.3480306054557</v>
      </c>
      <c r="D66" s="1">
        <v>2225.215701870673</v>
      </c>
      <c r="E66" s="1">
        <v>2322.083753326915</v>
      </c>
      <c r="F66" s="1">
        <v>2386.254117647059</v>
      </c>
      <c r="G66" s="1">
        <v>2527.4067957832804</v>
      </c>
      <c r="H66" s="1">
        <v>3216.26</v>
      </c>
      <c r="I66" s="1">
        <v>3441.333333333333</v>
      </c>
      <c r="J66" s="1">
        <v>3467.5688622754492</v>
      </c>
      <c r="K66" s="1">
        <v>3201.0809523809526</v>
      </c>
      <c r="L66" s="1">
        <v>2840.4230499999994</v>
      </c>
      <c r="M66" s="1">
        <v>3338.5462842892766</v>
      </c>
      <c r="N66" s="15">
        <v>3311.0232895522386</v>
      </c>
      <c r="O66" s="12">
        <f t="shared" si="6"/>
        <v>2891.2953475887193</v>
      </c>
      <c r="P66" s="12">
        <f t="shared" si="7"/>
        <v>2781.2627959016427</v>
      </c>
    </row>
    <row r="67" spans="2:16" x14ac:dyDescent="0.25">
      <c r="B67" s="7">
        <v>2011</v>
      </c>
      <c r="C67" s="11">
        <v>3315.5002113821138</v>
      </c>
      <c r="D67" s="1">
        <v>3444.1762041126699</v>
      </c>
      <c r="E67" s="1">
        <v>3405.6062780269058</v>
      </c>
      <c r="F67" s="1">
        <v>3517.1241124965504</v>
      </c>
      <c r="G67" s="1">
        <v>3806.8040504530113</v>
      </c>
      <c r="H67" s="1">
        <v>3882.8786809269159</v>
      </c>
      <c r="I67" s="1">
        <v>3986.9589341692795</v>
      </c>
      <c r="J67" s="1">
        <v>3953.6199948992607</v>
      </c>
      <c r="K67" s="1">
        <v>3847.0645047523758</v>
      </c>
      <c r="L67" s="1">
        <v>3972.4591511841882</v>
      </c>
      <c r="M67" s="1">
        <v>3752.6637155899848</v>
      </c>
      <c r="N67" s="15">
        <v>3812.4419467236148</v>
      </c>
      <c r="O67" s="12">
        <f t="shared" si="6"/>
        <v>3724.7748153930729</v>
      </c>
      <c r="P67" s="12">
        <f t="shared" si="7"/>
        <v>3808.3453898114017</v>
      </c>
    </row>
    <row r="68" spans="2:16" x14ac:dyDescent="0.25">
      <c r="B68" s="7">
        <v>2012</v>
      </c>
      <c r="C68" s="11">
        <v>3809.9139129005744</v>
      </c>
      <c r="D68" s="1">
        <v>3829.1398896155442</v>
      </c>
      <c r="E68" s="1">
        <v>3649.5295460277425</v>
      </c>
      <c r="F68" s="1">
        <v>3864.3579359895493</v>
      </c>
      <c r="G68" s="1">
        <v>3468.1136972502632</v>
      </c>
      <c r="H68" s="1">
        <v>3151.6018829981726</v>
      </c>
      <c r="I68" s="1">
        <v>3581.2795825242715</v>
      </c>
      <c r="J68" s="1">
        <v>3395.4058750288236</v>
      </c>
      <c r="K68" s="1">
        <v>3054.6824355300864</v>
      </c>
      <c r="L68" s="1">
        <v>3102.3618657299007</v>
      </c>
      <c r="M68" s="1">
        <v>3082.4111885103721</v>
      </c>
      <c r="N68" s="15">
        <v>3351.2791221275484</v>
      </c>
      <c r="O68" s="12">
        <f t="shared" si="6"/>
        <v>3445.0064111860706</v>
      </c>
      <c r="P68" s="12">
        <f t="shared" si="7"/>
        <v>3330.9718889669439</v>
      </c>
    </row>
    <row r="69" spans="2:16" x14ac:dyDescent="0.25">
      <c r="B69" s="7">
        <v>2013</v>
      </c>
      <c r="C69" s="11">
        <v>3452.7025377717709</v>
      </c>
      <c r="D69" s="1">
        <v>3403.0681474103585</v>
      </c>
      <c r="E69" s="1">
        <v>3652.5134924471299</v>
      </c>
      <c r="F69" s="1">
        <v>3688.0800584795334</v>
      </c>
      <c r="G69" s="1">
        <v>3758.1672715131804</v>
      </c>
      <c r="H69" s="1">
        <v>3926.3336409783105</v>
      </c>
      <c r="I69" s="1">
        <v>4244.5531310164788</v>
      </c>
      <c r="J69" s="1">
        <v>4174.2673233842152</v>
      </c>
      <c r="K69" s="1">
        <v>4465.8216547445727</v>
      </c>
      <c r="L69" s="1">
        <v>4658.2396883572919</v>
      </c>
      <c r="M69" s="1">
        <v>4628.701070110701</v>
      </c>
      <c r="N69" s="15">
        <v>4761.9855609756096</v>
      </c>
      <c r="O69" s="12">
        <f t="shared" ref="O69:O78" si="8">AVERAGE(C69:N69)</f>
        <v>4067.8694647657626</v>
      </c>
      <c r="P69" s="12">
        <f t="shared" si="7"/>
        <v>4057.1844184849633</v>
      </c>
    </row>
    <row r="70" spans="2:16" x14ac:dyDescent="0.25">
      <c r="B70" s="7">
        <v>2014</v>
      </c>
      <c r="C70" s="11">
        <v>4903.3088235294117</v>
      </c>
      <c r="D70" s="1">
        <v>4785.643066610809</v>
      </c>
      <c r="E70" s="1">
        <v>4853.5098777046096</v>
      </c>
      <c r="F70" s="1">
        <v>4876.9085271317826</v>
      </c>
      <c r="G70" s="1">
        <v>4803.4672726257295</v>
      </c>
      <c r="H70" s="1">
        <v>4619.9817511885894</v>
      </c>
      <c r="I70" s="1">
        <v>4684.0427261146497</v>
      </c>
      <c r="J70" s="1">
        <v>4622.2684169014083</v>
      </c>
      <c r="K70" s="1">
        <v>4509.2682926829266</v>
      </c>
      <c r="L70" s="1">
        <v>4183.4918718237413</v>
      </c>
      <c r="M70" s="1">
        <v>3608.0388669399945</v>
      </c>
      <c r="N70" s="15">
        <v>4262.9978088426524</v>
      </c>
      <c r="O70" s="12">
        <f t="shared" si="8"/>
        <v>4559.4106085080257</v>
      </c>
      <c r="P70" s="12">
        <f t="shared" si="7"/>
        <v>4475.8496924500041</v>
      </c>
    </row>
    <row r="71" spans="2:16" x14ac:dyDescent="0.25">
      <c r="B71" s="7">
        <v>2015</v>
      </c>
      <c r="C71" s="11">
        <v>3923.6953056884636</v>
      </c>
      <c r="D71" s="1">
        <v>3202.0831808278872</v>
      </c>
      <c r="E71" s="1">
        <v>2666.9487462170359</v>
      </c>
      <c r="F71" s="1">
        <v>2875.4550036014416</v>
      </c>
      <c r="G71" s="1">
        <v>3004.6847532686625</v>
      </c>
      <c r="H71" s="1">
        <v>3066.4963655352481</v>
      </c>
      <c r="I71" s="1">
        <v>2149.9524492753626</v>
      </c>
      <c r="J71" s="1">
        <v>2393.6634579660222</v>
      </c>
      <c r="K71" s="1">
        <v>3061.0829428571428</v>
      </c>
      <c r="L71" s="1">
        <v>2203.9424846163784</v>
      </c>
      <c r="M71" s="1">
        <v>2412.3542642249827</v>
      </c>
      <c r="N71" s="15">
        <v>2021.7169377990424</v>
      </c>
      <c r="O71" s="12">
        <f t="shared" si="8"/>
        <v>2748.5063243231393</v>
      </c>
      <c r="P71" s="12">
        <f t="shared" si="7"/>
        <v>2730.1351847599344</v>
      </c>
    </row>
    <row r="72" spans="2:16" x14ac:dyDescent="0.25">
      <c r="B72" s="7">
        <v>2016</v>
      </c>
      <c r="C72" s="11">
        <v>2166.4394833948331</v>
      </c>
      <c r="D72" s="1">
        <v>2640.9570833333323</v>
      </c>
      <c r="E72" s="1">
        <v>3146.2</v>
      </c>
      <c r="F72" s="1">
        <v>2212.0808446455508</v>
      </c>
      <c r="G72" s="1">
        <v>2137.4918222222227</v>
      </c>
      <c r="H72" s="1">
        <v>2943.6768402777784</v>
      </c>
      <c r="I72" s="1">
        <v>2663.4839458128085</v>
      </c>
      <c r="J72" s="1">
        <v>2788.5189888033606</v>
      </c>
      <c r="K72" s="1">
        <v>3022.7014013078883</v>
      </c>
      <c r="L72" s="1">
        <v>2774.8418876689202</v>
      </c>
      <c r="M72" s="1">
        <v>2579.3407401177451</v>
      </c>
      <c r="N72" s="15">
        <v>3035.8407235621517</v>
      </c>
      <c r="O72" s="12">
        <f t="shared" si="8"/>
        <v>2675.9644800955493</v>
      </c>
      <c r="P72" s="12">
        <f t="shared" si="7"/>
        <v>2694.3001045304172</v>
      </c>
    </row>
    <row r="73" spans="2:16" x14ac:dyDescent="0.25">
      <c r="B73" s="7">
        <v>2017</v>
      </c>
      <c r="C73" s="11">
        <v>2928.7906032482601</v>
      </c>
      <c r="D73" s="1">
        <v>2847.0294951923079</v>
      </c>
      <c r="E73" s="1">
        <v>2797.1811924119229</v>
      </c>
      <c r="F73" s="1">
        <v>2802.7645517241367</v>
      </c>
      <c r="G73" s="1">
        <v>3088.7953915662647</v>
      </c>
      <c r="H73" s="1">
        <v>3269.596261682243</v>
      </c>
      <c r="I73" s="1">
        <v>2757.8267586206903</v>
      </c>
      <c r="J73" s="1">
        <v>3041.4491796008883</v>
      </c>
      <c r="K73" s="1">
        <v>2838.1480121388317</v>
      </c>
      <c r="L73" s="1">
        <v>2772.9232000000015</v>
      </c>
      <c r="M73" s="1">
        <v>2587.0194851341562</v>
      </c>
      <c r="N73" s="15">
        <v>2736.2448979591836</v>
      </c>
      <c r="O73" s="12">
        <f t="shared" si="8"/>
        <v>2872.3140857732401</v>
      </c>
      <c r="P73" s="12">
        <f t="shared" si="7"/>
        <v>2882.7353932247347</v>
      </c>
    </row>
    <row r="74" spans="2:16" x14ac:dyDescent="0.25">
      <c r="B74" s="7">
        <v>2018</v>
      </c>
      <c r="C74" s="11">
        <v>2692.4990687619529</v>
      </c>
      <c r="D74" s="1">
        <v>2197.1080132450329</v>
      </c>
      <c r="E74" s="1">
        <v>2509.7644176706831</v>
      </c>
      <c r="F74" s="1">
        <v>2293.8630851063831</v>
      </c>
      <c r="G74" s="1">
        <v>1776.3480864197536</v>
      </c>
      <c r="H74" s="1">
        <v>1932.4855152735822</v>
      </c>
      <c r="I74" s="1">
        <v>2041.5582907196956</v>
      </c>
      <c r="J74" s="1">
        <v>2176.1642486164328</v>
      </c>
      <c r="K74" s="1">
        <v>1767.6389548693587</v>
      </c>
      <c r="L74" s="1">
        <v>2116.6134267478228</v>
      </c>
      <c r="M74" s="1">
        <v>2236.5673345436544</v>
      </c>
      <c r="N74" s="15">
        <v>2006.0270121005281</v>
      </c>
      <c r="O74" s="12">
        <f t="shared" si="8"/>
        <v>2145.5531211729067</v>
      </c>
      <c r="P74" s="12">
        <f t="shared" si="7"/>
        <v>2115.1425775423349</v>
      </c>
    </row>
    <row r="75" spans="2:16" x14ac:dyDescent="0.25">
      <c r="B75" s="7">
        <v>2019</v>
      </c>
      <c r="C75" s="11">
        <v>2119.3535275080926</v>
      </c>
      <c r="D75" s="1">
        <v>2267.7587095400349</v>
      </c>
      <c r="E75" s="1">
        <v>2496.8192745376959</v>
      </c>
      <c r="F75" s="1">
        <v>2114.7547298919571</v>
      </c>
      <c r="G75" s="1">
        <v>2226.2378030747568</v>
      </c>
      <c r="H75" s="1">
        <v>2240.0525936599424</v>
      </c>
      <c r="I75" s="1">
        <v>2813.97834641293</v>
      </c>
      <c r="J75" s="1">
        <v>2182.55258947726</v>
      </c>
      <c r="K75" s="1">
        <v>2349.0072565305259</v>
      </c>
      <c r="L75" s="1">
        <v>2577.263334651645</v>
      </c>
      <c r="M75" s="1">
        <v>2469.9162219994228</v>
      </c>
      <c r="N75" s="15">
        <v>2503.0141018661866</v>
      </c>
      <c r="O75" s="12">
        <f t="shared" si="8"/>
        <v>2363.3923740958712</v>
      </c>
      <c r="P75" s="12">
        <f t="shared" si="7"/>
        <v>2368.2838545697573</v>
      </c>
    </row>
    <row r="76" spans="2:16" x14ac:dyDescent="0.25">
      <c r="B76" s="7">
        <v>2020</v>
      </c>
      <c r="C76" s="11">
        <v>2752.173557974937</v>
      </c>
      <c r="D76" s="1">
        <v>2653.8773240297537</v>
      </c>
      <c r="E76" s="1">
        <v>2658.2951728341186</v>
      </c>
      <c r="F76" s="1">
        <v>2616.6037567819376</v>
      </c>
      <c r="G76" s="1">
        <v>2467.935992812219</v>
      </c>
      <c r="H76" s="1">
        <v>2218.7542007998777</v>
      </c>
      <c r="I76" s="1">
        <v>2573.4820719287945</v>
      </c>
      <c r="J76" s="1">
        <v>2578.4009263608987</v>
      </c>
      <c r="K76" s="1">
        <v>2596.363803943676</v>
      </c>
      <c r="L76" s="1">
        <v>2528.3440019879013</v>
      </c>
      <c r="M76" s="1">
        <v>2526.6232934636132</v>
      </c>
      <c r="N76" s="15">
        <v>2704.4429093210224</v>
      </c>
      <c r="O76" s="12">
        <f t="shared" si="8"/>
        <v>2572.941417686563</v>
      </c>
      <c r="P76" s="12">
        <f t="shared" si="7"/>
        <v>2570.1811146526088</v>
      </c>
    </row>
    <row r="77" spans="2:16" x14ac:dyDescent="0.25">
      <c r="B77" s="7">
        <v>2021</v>
      </c>
      <c r="C77" s="11">
        <v>2869.1241330337548</v>
      </c>
      <c r="D77" s="1">
        <v>2941.8495819935688</v>
      </c>
      <c r="E77" s="1">
        <v>2805.4972536466466</v>
      </c>
      <c r="F77" s="1">
        <v>3082.0354403670999</v>
      </c>
      <c r="G77" s="1">
        <v>3108.7148370359591</v>
      </c>
      <c r="H77" s="1">
        <v>3331.5854747043686</v>
      </c>
      <c r="I77" s="1">
        <v>3120.6583987176241</v>
      </c>
      <c r="J77" s="1">
        <v>3299.2838235472682</v>
      </c>
      <c r="K77" s="1">
        <v>3022.5862374207841</v>
      </c>
      <c r="L77" s="1">
        <v>2941.8391277740939</v>
      </c>
      <c r="M77" s="1">
        <v>2921.488224088173</v>
      </c>
      <c r="N77" s="15">
        <v>2994.9961834254518</v>
      </c>
      <c r="O77" s="12">
        <f t="shared" si="8"/>
        <v>3036.6382263128985</v>
      </c>
      <c r="P77" s="12">
        <f t="shared" si="7"/>
        <v>2984.2825188880629</v>
      </c>
    </row>
    <row r="78" spans="2:16" x14ac:dyDescent="0.25">
      <c r="B78" s="7">
        <v>2022</v>
      </c>
      <c r="C78" s="1">
        <v>3076.7356314979206</v>
      </c>
      <c r="D78" s="1">
        <v>3409.3276560989889</v>
      </c>
      <c r="E78" s="1">
        <v>3573.8353959470578</v>
      </c>
      <c r="F78" s="1">
        <v>3687.9099112698277</v>
      </c>
      <c r="G78" s="1">
        <v>3849.2380227642266</v>
      </c>
      <c r="H78" s="1">
        <v>4215.3274291457292</v>
      </c>
      <c r="I78" s="1">
        <v>4116.2064428549847</v>
      </c>
      <c r="J78" s="1">
        <v>4203.2619771049767</v>
      </c>
      <c r="K78" s="1">
        <v>4051.0280095113912</v>
      </c>
      <c r="L78" s="1">
        <v>4018.4059376615642</v>
      </c>
      <c r="M78" s="1">
        <v>3760.4581903569365</v>
      </c>
      <c r="N78" s="1">
        <v>3794.6260112588611</v>
      </c>
      <c r="O78" s="12">
        <f t="shared" si="8"/>
        <v>3813.0300512893718</v>
      </c>
      <c r="P78" s="12">
        <f t="shared" si="7"/>
        <v>3807.2275671655202</v>
      </c>
    </row>
    <row r="79" spans="2:16" x14ac:dyDescent="0.25">
      <c r="B79" s="7">
        <v>2023</v>
      </c>
      <c r="C79" s="1">
        <v>3761.2389909199392</v>
      </c>
      <c r="D79" s="1">
        <v>4043.7852956746237</v>
      </c>
      <c r="E79" s="1">
        <v>3480.1229946151338</v>
      </c>
      <c r="F79" s="1">
        <v>3414.0247392733522</v>
      </c>
      <c r="G79" s="1">
        <v>3552.3959343758861</v>
      </c>
      <c r="H79" s="1">
        <v>3892.2448945628512</v>
      </c>
      <c r="I79" s="1">
        <v>3821.8433383352012</v>
      </c>
      <c r="J79" s="1">
        <v>3358.3577915839178</v>
      </c>
      <c r="K79" s="1">
        <v>3873.3176781158159</v>
      </c>
      <c r="L79" s="1">
        <v>3251.4164194526852</v>
      </c>
      <c r="M79" s="1">
        <v>3181.8053214973834</v>
      </c>
      <c r="N79" s="1">
        <v>3168.4889888549114</v>
      </c>
      <c r="O79" s="12">
        <v>3566.5868656051425</v>
      </c>
      <c r="P79" s="12">
        <f t="shared" si="7"/>
        <v>3568.6610937805499</v>
      </c>
    </row>
    <row r="80" spans="2:16" x14ac:dyDescent="0.25">
      <c r="B80" s="7">
        <v>2024</v>
      </c>
      <c r="C80" s="1">
        <v>2962.6310738801312</v>
      </c>
      <c r="D80" s="1">
        <v>3094.1341121944956</v>
      </c>
      <c r="E80" s="1">
        <v>3089.1247172305457</v>
      </c>
      <c r="F80" s="1">
        <v>2865.2381421232876</v>
      </c>
      <c r="G80" s="1">
        <v>3080.1510202357331</v>
      </c>
      <c r="H80" s="1">
        <v>2880.5009135879477</v>
      </c>
      <c r="I80" s="1">
        <v>3000.2939363460264</v>
      </c>
      <c r="J80" s="1">
        <v>3074.5862003734014</v>
      </c>
      <c r="K80" s="1">
        <v>2649.037848221044</v>
      </c>
      <c r="L80" s="1">
        <v>2860.8649098903857</v>
      </c>
      <c r="M80" s="1">
        <v>2798.5369359062074</v>
      </c>
      <c r="N80" s="1">
        <f>+N33/N57</f>
        <v>2817.1018554092984</v>
      </c>
      <c r="O80" s="12">
        <v>2931.0168054498749</v>
      </c>
      <c r="P80" s="12">
        <v>2931.9431268030266</v>
      </c>
    </row>
    <row r="81" spans="2:16" ht="15.75" thickBot="1" x14ac:dyDescent="0.3">
      <c r="B81" s="18">
        <v>2024</v>
      </c>
      <c r="C81" s="49">
        <v>2889.4723037603981</v>
      </c>
      <c r="D81" s="92">
        <v>3178.0826230928656</v>
      </c>
      <c r="E81" s="92">
        <v>2889.4723037603981</v>
      </c>
      <c r="F81" s="92"/>
      <c r="G81" s="92"/>
      <c r="H81" s="19"/>
      <c r="I81" s="19"/>
      <c r="J81" s="19"/>
      <c r="K81" s="19"/>
      <c r="L81" s="19"/>
      <c r="M81" s="19"/>
      <c r="N81" s="19"/>
      <c r="O81" s="17"/>
      <c r="P81" s="17"/>
    </row>
    <row r="82" spans="2:16" x14ac:dyDescent="0.25">
      <c r="B82" s="33" t="s">
        <v>21</v>
      </c>
      <c r="G82" s="94"/>
      <c r="K82" s="16"/>
      <c r="N82" s="16"/>
      <c r="O82" s="77"/>
    </row>
    <row r="83" spans="2:16" x14ac:dyDescent="0.25">
      <c r="F83" s="39"/>
      <c r="H83" s="1"/>
      <c r="I83" s="1"/>
      <c r="J83" s="94"/>
    </row>
    <row r="84" spans="2:16" x14ac:dyDescent="0.25">
      <c r="F84" s="39"/>
      <c r="H84" s="1"/>
      <c r="I84" s="1"/>
    </row>
    <row r="85" spans="2:16" x14ac:dyDescent="0.25">
      <c r="F85" s="39"/>
      <c r="J85" s="94"/>
    </row>
    <row r="86" spans="2:16" x14ac:dyDescent="0.25">
      <c r="I86" s="94"/>
    </row>
    <row r="91" spans="2:16" x14ac:dyDescent="0.25">
      <c r="B91" s="1"/>
    </row>
  </sheetData>
  <mergeCells count="4">
    <mergeCell ref="G10:J10"/>
    <mergeCell ref="G37:J37"/>
    <mergeCell ref="G13:J13"/>
    <mergeCell ref="G60:J60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40:O51 O16:O28 O70:O74 O63:O69 O52:P52 O75:O78 O29:P29 O53:O54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32"/>
  <sheetViews>
    <sheetView showGridLines="0" topLeftCell="A14" zoomScaleNormal="100" workbookViewId="0">
      <selection activeCell="G70" sqref="G70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17" t="s">
        <v>22</v>
      </c>
      <c r="G11" s="118"/>
      <c r="H11" s="119"/>
    </row>
    <row r="12" spans="2:14" ht="15.75" thickBot="1" x14ac:dyDescent="0.3"/>
    <row r="13" spans="2:14" s="40" customFormat="1" ht="15.75" thickBot="1" x14ac:dyDescent="0.3">
      <c r="C13" s="120" t="s">
        <v>23</v>
      </c>
      <c r="D13" s="121"/>
      <c r="E13" s="120" t="s">
        <v>24</v>
      </c>
      <c r="F13" s="121"/>
      <c r="G13" s="120" t="s">
        <v>25</v>
      </c>
      <c r="H13" s="121"/>
      <c r="I13" s="120" t="s">
        <v>26</v>
      </c>
      <c r="J13" s="121"/>
      <c r="K13" s="120" t="s">
        <v>27</v>
      </c>
      <c r="L13" s="121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x14ac:dyDescent="0.25">
      <c r="B32" s="46">
        <v>2024</v>
      </c>
      <c r="C32" s="11">
        <v>3954.2675000000004</v>
      </c>
      <c r="D32" s="16">
        <v>0.20170855959003786</v>
      </c>
      <c r="E32" s="11">
        <v>4933.3240999999998</v>
      </c>
      <c r="F32" s="16">
        <v>0.8431229560210729</v>
      </c>
      <c r="G32" s="11">
        <v>3636.3514000000005</v>
      </c>
      <c r="H32" s="16">
        <v>0.42383498892973459</v>
      </c>
      <c r="I32" s="11">
        <v>6285.2335000000003</v>
      </c>
      <c r="J32" s="16">
        <v>1.2314213999030779</v>
      </c>
      <c r="K32" s="11">
        <v>18809.176500000001</v>
      </c>
      <c r="L32" s="47">
        <v>0.65898555506722145</v>
      </c>
    </row>
    <row r="33" spans="2:12" ht="15.75" thickBot="1" x14ac:dyDescent="0.3">
      <c r="B33" s="48">
        <v>2025</v>
      </c>
      <c r="C33" s="49">
        <v>4538.2385000000004</v>
      </c>
      <c r="D33" s="50">
        <f>+C33/C32-1</f>
        <v>0.14768120770787507</v>
      </c>
      <c r="E33" s="49"/>
      <c r="F33" s="50"/>
      <c r="G33" s="49"/>
      <c r="H33" s="50"/>
      <c r="I33" s="49"/>
      <c r="J33" s="50"/>
      <c r="K33" s="49"/>
      <c r="L33" s="50"/>
    </row>
    <row r="34" spans="2:12" x14ac:dyDescent="0.25">
      <c r="B34" s="40"/>
      <c r="C34" s="1"/>
      <c r="D34" s="88"/>
      <c r="E34" s="1"/>
      <c r="F34" s="88"/>
      <c r="G34" s="1"/>
      <c r="H34" s="88"/>
      <c r="I34" s="1"/>
      <c r="J34" s="88"/>
      <c r="K34" s="1"/>
      <c r="L34" s="88"/>
    </row>
    <row r="35" spans="2:12" x14ac:dyDescent="0.25">
      <c r="C35" s="33" t="s">
        <v>21</v>
      </c>
      <c r="K35" s="1"/>
    </row>
    <row r="36" spans="2:12" ht="15.75" thickBot="1" x14ac:dyDescent="0.3"/>
    <row r="37" spans="2:12" s="40" customFormat="1" ht="15.75" thickBot="1" x14ac:dyDescent="0.3">
      <c r="C37" s="120" t="s">
        <v>23</v>
      </c>
      <c r="D37" s="121"/>
      <c r="E37" s="120" t="s">
        <v>24</v>
      </c>
      <c r="F37" s="121"/>
      <c r="G37" s="120" t="s">
        <v>25</v>
      </c>
      <c r="H37" s="121"/>
      <c r="I37" s="120" t="s">
        <v>26</v>
      </c>
      <c r="J37" s="121"/>
      <c r="K37" s="120" t="s">
        <v>27</v>
      </c>
      <c r="L37" s="121"/>
    </row>
    <row r="38" spans="2:12" ht="45.75" thickBot="1" x14ac:dyDescent="0.3">
      <c r="B38" s="41" t="s">
        <v>28</v>
      </c>
      <c r="C38" s="42" t="s">
        <v>74</v>
      </c>
      <c r="D38" s="43" t="s">
        <v>30</v>
      </c>
      <c r="E38" s="42" t="s">
        <v>74</v>
      </c>
      <c r="F38" s="43" t="s">
        <v>30</v>
      </c>
      <c r="G38" s="42" t="s">
        <v>74</v>
      </c>
      <c r="H38" s="43" t="s">
        <v>30</v>
      </c>
      <c r="I38" s="42" t="s">
        <v>74</v>
      </c>
      <c r="J38" s="43" t="s">
        <v>30</v>
      </c>
      <c r="K38" s="42" t="s">
        <v>74</v>
      </c>
      <c r="L38" s="43" t="s">
        <v>30</v>
      </c>
    </row>
    <row r="39" spans="2:12" x14ac:dyDescent="0.25">
      <c r="B39" s="44">
        <v>2007</v>
      </c>
      <c r="C39" s="8">
        <v>2186.8910810161146</v>
      </c>
      <c r="D39" s="45"/>
      <c r="E39" s="1">
        <v>2746.6366298554144</v>
      </c>
      <c r="G39" s="11">
        <v>2934.8145326452041</v>
      </c>
      <c r="H39" s="51"/>
      <c r="I39" s="11">
        <v>3677.6582387333051</v>
      </c>
      <c r="J39" s="51"/>
      <c r="K39" s="8">
        <v>2918.8982680222898</v>
      </c>
      <c r="L39" s="45"/>
    </row>
    <row r="40" spans="2:12" x14ac:dyDescent="0.25">
      <c r="B40" s="46">
        <v>2008</v>
      </c>
      <c r="C40" s="11">
        <v>3741.0334956750858</v>
      </c>
      <c r="D40" s="47">
        <f t="shared" ref="D40:D53" si="5">C40/C39-1</f>
        <v>0.71066292608265424</v>
      </c>
      <c r="E40" s="1">
        <v>3954.4882610713003</v>
      </c>
      <c r="F40" s="47">
        <f t="shared" ref="F40:F50" si="6">E40/E39-1</f>
        <v>0.4397566165421265</v>
      </c>
      <c r="G40" s="11">
        <v>3728.5244444444447</v>
      </c>
      <c r="H40" s="47">
        <f t="shared" ref="H40:H49" si="7">G40/G39-1</f>
        <v>0.27044636142095668</v>
      </c>
      <c r="I40" s="11">
        <v>2600.4498927801355</v>
      </c>
      <c r="J40" s="47">
        <f t="shared" ref="J40:L48" si="8">I40/I39-1</f>
        <v>-0.29290604945504461</v>
      </c>
      <c r="K40" s="11">
        <v>3343.5788276581266</v>
      </c>
      <c r="L40" s="47">
        <f t="shared" si="8"/>
        <v>0.14549344329276015</v>
      </c>
    </row>
    <row r="41" spans="2:12" x14ac:dyDescent="0.25">
      <c r="B41" s="46">
        <v>2009</v>
      </c>
      <c r="C41" s="11">
        <v>1842.1608821561492</v>
      </c>
      <c r="D41" s="47">
        <f t="shared" si="5"/>
        <v>-0.50757968772911954</v>
      </c>
      <c r="E41" s="1">
        <v>1947.1086731976566</v>
      </c>
      <c r="F41" s="47">
        <f t="shared" si="6"/>
        <v>-0.50762057069043609</v>
      </c>
      <c r="G41" s="11">
        <v>2088.738695807398</v>
      </c>
      <c r="H41" s="47">
        <f t="shared" si="7"/>
        <v>-0.43979482314521257</v>
      </c>
      <c r="I41" s="11">
        <v>2124.4891826086955</v>
      </c>
      <c r="J41" s="47">
        <f t="shared" si="8"/>
        <v>-0.18303014085866176</v>
      </c>
      <c r="K41" s="11">
        <v>1945.7148398376362</v>
      </c>
      <c r="L41" s="47">
        <f t="shared" si="8"/>
        <v>-0.41807418334430813</v>
      </c>
    </row>
    <row r="42" spans="2:12" x14ac:dyDescent="0.25">
      <c r="B42" s="46">
        <v>2010</v>
      </c>
      <c r="C42" s="11">
        <v>2324.9276309248489</v>
      </c>
      <c r="D42" s="47">
        <f t="shared" si="5"/>
        <v>0.26206546531573705</v>
      </c>
      <c r="E42" s="1">
        <v>2574.6971150630793</v>
      </c>
      <c r="F42" s="47">
        <f t="shared" si="6"/>
        <v>0.32231813791613395</v>
      </c>
      <c r="G42" s="11">
        <v>3294.2724477244774</v>
      </c>
      <c r="H42" s="47">
        <f t="shared" si="7"/>
        <v>0.5771587199188084</v>
      </c>
      <c r="I42" s="11">
        <v>3198.2099638989171</v>
      </c>
      <c r="J42" s="47">
        <f t="shared" si="8"/>
        <v>0.50540185851724706</v>
      </c>
      <c r="K42" s="11">
        <v>2781.2627959016431</v>
      </c>
      <c r="L42" s="47">
        <f t="shared" si="8"/>
        <v>0.42942981106816802</v>
      </c>
    </row>
    <row r="43" spans="2:12" x14ac:dyDescent="0.25">
      <c r="B43" s="46">
        <v>2011</v>
      </c>
      <c r="C43" s="11">
        <v>3402.9982570174429</v>
      </c>
      <c r="D43" s="47">
        <f t="shared" si="5"/>
        <v>0.46370072416565544</v>
      </c>
      <c r="E43" s="1">
        <v>3731.0187441122712</v>
      </c>
      <c r="F43" s="47">
        <f t="shared" si="6"/>
        <v>0.44910976995477081</v>
      </c>
      <c r="G43" s="11">
        <v>3909.218971383505</v>
      </c>
      <c r="H43" s="47">
        <f t="shared" si="7"/>
        <v>0.1866714224209971</v>
      </c>
      <c r="I43" s="11">
        <v>3858.0002815780317</v>
      </c>
      <c r="J43" s="47">
        <f t="shared" si="8"/>
        <v>0.2062998755950245</v>
      </c>
      <c r="K43" s="11">
        <v>3808.3453898114021</v>
      </c>
      <c r="L43" s="47">
        <f t="shared" si="8"/>
        <v>0.36928642464970474</v>
      </c>
    </row>
    <row r="44" spans="2:12" x14ac:dyDescent="0.25">
      <c r="B44" s="46">
        <v>2012</v>
      </c>
      <c r="C44" s="11">
        <v>3792.0869865085165</v>
      </c>
      <c r="D44" s="16">
        <f t="shared" si="5"/>
        <v>0.11433703461020595</v>
      </c>
      <c r="E44" s="11">
        <v>3526.0885656015107</v>
      </c>
      <c r="F44" s="16">
        <f t="shared" si="6"/>
        <v>-5.4926065122066214E-2</v>
      </c>
      <c r="G44" s="11">
        <v>3361.9010244757515</v>
      </c>
      <c r="H44" s="16">
        <f t="shared" si="7"/>
        <v>-0.14000698116791688</v>
      </c>
      <c r="I44" s="11">
        <v>3149.2766747690835</v>
      </c>
      <c r="J44" s="52">
        <f t="shared" si="8"/>
        <v>-0.18370232117221619</v>
      </c>
      <c r="K44" s="11">
        <v>3330.9718889669425</v>
      </c>
      <c r="L44" s="52">
        <f t="shared" si="8"/>
        <v>-0.12534931892511469</v>
      </c>
    </row>
    <row r="45" spans="2:12" x14ac:dyDescent="0.25">
      <c r="B45" s="46">
        <v>2013</v>
      </c>
      <c r="C45" s="11">
        <v>3501.8026045764741</v>
      </c>
      <c r="D45" s="16">
        <f t="shared" si="5"/>
        <v>-7.6550032466242479E-2</v>
      </c>
      <c r="E45" s="11">
        <v>3747.219740217588</v>
      </c>
      <c r="F45" s="16">
        <f t="shared" si="6"/>
        <v>6.271288156891619E-2</v>
      </c>
      <c r="G45" s="11">
        <v>4293.9583606988053</v>
      </c>
      <c r="H45" s="16">
        <f t="shared" si="7"/>
        <v>0.27724115892685952</v>
      </c>
      <c r="I45" s="11">
        <v>4675.4663235785565</v>
      </c>
      <c r="J45" s="52">
        <f t="shared" si="8"/>
        <v>0.48461593134600633</v>
      </c>
      <c r="K45" s="11">
        <v>4057.1844184849633</v>
      </c>
      <c r="L45" s="52">
        <f t="shared" si="8"/>
        <v>0.21801821021769308</v>
      </c>
    </row>
    <row r="46" spans="2:12" x14ac:dyDescent="0.25">
      <c r="B46" s="46">
        <v>2014</v>
      </c>
      <c r="C46" s="11">
        <v>4841.7244655581944</v>
      </c>
      <c r="D46" s="16">
        <f t="shared" si="5"/>
        <v>0.38263774755052982</v>
      </c>
      <c r="E46" s="11">
        <v>4769.9057269364621</v>
      </c>
      <c r="F46" s="16">
        <f t="shared" si="6"/>
        <v>0.27291860569123982</v>
      </c>
      <c r="G46" s="11">
        <v>4611.4360150848515</v>
      </c>
      <c r="H46" s="16">
        <f t="shared" si="7"/>
        <v>7.393589497555797E-2</v>
      </c>
      <c r="I46" s="11">
        <v>3994.1164431005282</v>
      </c>
      <c r="J46" s="52">
        <f t="shared" si="8"/>
        <v>-0.14572875373777261</v>
      </c>
      <c r="K46" s="11">
        <v>4475.849692449995</v>
      </c>
      <c r="L46" s="52">
        <f t="shared" si="8"/>
        <v>0.10319108790262232</v>
      </c>
    </row>
    <row r="47" spans="2:12" x14ac:dyDescent="0.25">
      <c r="B47" s="46">
        <v>2015</v>
      </c>
      <c r="C47" s="11">
        <v>3112.5457449560295</v>
      </c>
      <c r="D47" s="16">
        <f t="shared" si="5"/>
        <v>-0.35714108328607885</v>
      </c>
      <c r="E47" s="11">
        <v>2940.7550423700527</v>
      </c>
      <c r="F47" s="16">
        <f t="shared" si="6"/>
        <v>-0.38347732414015789</v>
      </c>
      <c r="G47" s="11">
        <v>2430.4217675228551</v>
      </c>
      <c r="H47" s="16">
        <f t="shared" si="7"/>
        <v>-0.47295771651769636</v>
      </c>
      <c r="I47" s="11">
        <v>2290.9913295278666</v>
      </c>
      <c r="J47" s="52">
        <f t="shared" si="8"/>
        <v>-0.42640847802889048</v>
      </c>
      <c r="K47" s="11">
        <v>2730.1351847599321</v>
      </c>
      <c r="L47" s="52">
        <f t="shared" si="8"/>
        <v>-0.39002974354451392</v>
      </c>
    </row>
    <row r="48" spans="2:12" x14ac:dyDescent="0.25">
      <c r="B48" s="46">
        <v>2016</v>
      </c>
      <c r="C48" s="11">
        <v>2478.1609101727322</v>
      </c>
      <c r="D48" s="16">
        <f t="shared" si="5"/>
        <v>-0.20381542530301322</v>
      </c>
      <c r="E48" s="11">
        <v>2550.0433927830763</v>
      </c>
      <c r="F48" s="16">
        <f t="shared" si="6"/>
        <v>-0.13286099792660355</v>
      </c>
      <c r="G48" s="11">
        <v>2803.726552469232</v>
      </c>
      <c r="H48" s="16">
        <f t="shared" si="7"/>
        <v>0.15359670898885103</v>
      </c>
      <c r="I48" s="11">
        <v>2785.393318230851</v>
      </c>
      <c r="J48" s="52">
        <f t="shared" si="8"/>
        <v>0.21580264505185709</v>
      </c>
      <c r="K48" s="11">
        <v>2694.30010453042</v>
      </c>
      <c r="L48" s="52">
        <f t="shared" si="8"/>
        <v>-1.3125753050453159E-2</v>
      </c>
    </row>
    <row r="49" spans="2:13" x14ac:dyDescent="0.25">
      <c r="B49" s="46">
        <v>2017</v>
      </c>
      <c r="C49" s="11">
        <v>2897.3496140014386</v>
      </c>
      <c r="D49" s="16">
        <f t="shared" si="5"/>
        <v>0.1691531417947707</v>
      </c>
      <c r="E49" s="11">
        <v>3082.2531123648341</v>
      </c>
      <c r="F49" s="16">
        <f t="shared" si="6"/>
        <v>0.20870614244760466</v>
      </c>
      <c r="G49" s="11">
        <v>2902.2023897044446</v>
      </c>
      <c r="H49" s="16">
        <f t="shared" si="7"/>
        <v>3.5123196000867329E-2</v>
      </c>
      <c r="I49" s="11">
        <v>2671.0680618357496</v>
      </c>
      <c r="J49" s="52">
        <f>I49/I48-1</f>
        <v>-4.1044564746681944E-2</v>
      </c>
      <c r="K49" s="11">
        <v>2882.7353932247329</v>
      </c>
      <c r="L49" s="52">
        <f>K49/K48-1</f>
        <v>6.9938492886320258E-2</v>
      </c>
    </row>
    <row r="50" spans="2:13" x14ac:dyDescent="0.25">
      <c r="B50" s="46">
        <v>2018</v>
      </c>
      <c r="C50" s="11">
        <v>2617.4351282211273</v>
      </c>
      <c r="D50" s="16">
        <f t="shared" si="5"/>
        <v>-9.661053137240494E-2</v>
      </c>
      <c r="E50" s="11">
        <v>1956.1209540854954</v>
      </c>
      <c r="F50" s="16">
        <f t="shared" si="6"/>
        <v>-0.36536005228179425</v>
      </c>
      <c r="G50" s="11">
        <v>2027.2962296439423</v>
      </c>
      <c r="H50" s="16">
        <f>G50/G49-1</f>
        <v>-0.30146283497120308</v>
      </c>
      <c r="I50" s="11">
        <v>2117.057590816823</v>
      </c>
      <c r="J50" s="52">
        <f>I50/I49-1</f>
        <v>-0.20741158899491718</v>
      </c>
      <c r="K50" s="11">
        <v>2115.1425775423395</v>
      </c>
      <c r="L50" s="52">
        <f>K50/K49-1</f>
        <v>-0.26627238056134461</v>
      </c>
    </row>
    <row r="51" spans="2:13" x14ac:dyDescent="0.25">
      <c r="B51" s="46">
        <v>2019</v>
      </c>
      <c r="C51" s="11">
        <v>2262.5337905295078</v>
      </c>
      <c r="D51" s="16">
        <f t="shared" si="5"/>
        <v>-0.13559126408333155</v>
      </c>
      <c r="E51" s="11">
        <v>2199.6320580016613</v>
      </c>
      <c r="F51" s="16">
        <f>E51/E50-1</f>
        <v>0.12448673146084133</v>
      </c>
      <c r="G51" s="11">
        <v>2284.0592899621556</v>
      </c>
      <c r="H51" s="16">
        <f>G51/G50-1</f>
        <v>0.12665295607209259</v>
      </c>
      <c r="I51" s="11">
        <v>2497.4751452006999</v>
      </c>
      <c r="J51" s="52">
        <f>I51/I50-1</f>
        <v>0.17969164184952602</v>
      </c>
      <c r="K51" s="11">
        <v>2368.2838545697646</v>
      </c>
      <c r="L51" s="52">
        <f>K51/K50-1</f>
        <v>0.11968047909165502</v>
      </c>
    </row>
    <row r="52" spans="2:13" x14ac:dyDescent="0.25">
      <c r="B52" s="46">
        <v>2020</v>
      </c>
      <c r="C52" s="11">
        <v>2695.6909193794959</v>
      </c>
      <c r="D52" s="16">
        <f t="shared" si="5"/>
        <v>0.19144780540431849</v>
      </c>
      <c r="E52" s="11">
        <v>2375.6718085762623</v>
      </c>
      <c r="F52" s="16">
        <f>E52/E51-1</f>
        <v>8.0031453412499731E-2</v>
      </c>
      <c r="G52" s="11">
        <v>2585.4597989047284</v>
      </c>
      <c r="H52" s="16">
        <f>G52/G51-1</f>
        <v>0.13195826845088887</v>
      </c>
      <c r="I52" s="11">
        <v>2560.6581073649008</v>
      </c>
      <c r="J52" s="52">
        <f>I52/I51-1</f>
        <v>2.529873511879277E-2</v>
      </c>
      <c r="K52" s="11">
        <v>2570.1811146526029</v>
      </c>
      <c r="L52" s="52">
        <f>K52/K51-1</f>
        <v>8.5250448206731555E-2</v>
      </c>
      <c r="M52" s="1"/>
    </row>
    <row r="53" spans="2:13" x14ac:dyDescent="0.25">
      <c r="B53" s="46">
        <v>2021</v>
      </c>
      <c r="C53" s="11">
        <v>2834.7596919390367</v>
      </c>
      <c r="D53" s="16">
        <f t="shared" si="5"/>
        <v>5.1589287020914254E-2</v>
      </c>
      <c r="E53" s="11">
        <v>3140.0491699172867</v>
      </c>
      <c r="F53" s="16">
        <f>E53/E52-1</f>
        <v>0.32175208653888721</v>
      </c>
      <c r="G53" s="11">
        <v>3121.8710233997608</v>
      </c>
      <c r="H53" s="16">
        <f>G53/G52-1</f>
        <v>0.20747227426327464</v>
      </c>
      <c r="I53" s="11">
        <v>2961.0902147499737</v>
      </c>
      <c r="J53" s="52">
        <f>I53/I52-1</f>
        <v>0.15637859120409714</v>
      </c>
      <c r="K53" s="11">
        <v>2984.2825188880652</v>
      </c>
      <c r="L53" s="52">
        <f>K53/K52-1</f>
        <v>0.16111759668401193</v>
      </c>
    </row>
    <row r="54" spans="2:13" x14ac:dyDescent="0.25">
      <c r="B54" s="46">
        <v>2022</v>
      </c>
      <c r="C54" s="11">
        <v>3431.281268887823</v>
      </c>
      <c r="D54" s="16">
        <v>0.21043109179415231</v>
      </c>
      <c r="E54" s="11">
        <v>3855.5615413807036</v>
      </c>
      <c r="F54" s="16">
        <v>0.22786661378371487</v>
      </c>
      <c r="G54" s="11">
        <v>4108.644519757735</v>
      </c>
      <c r="H54" s="16">
        <v>0.31608400506032575</v>
      </c>
      <c r="I54" s="11">
        <v>3839.3581482901964</v>
      </c>
      <c r="J54" s="52">
        <v>0.29660289617835267</v>
      </c>
      <c r="K54" s="11">
        <v>3807.2275671655175</v>
      </c>
      <c r="L54" s="52">
        <v>0.27575976572890926</v>
      </c>
    </row>
    <row r="55" spans="2:13" x14ac:dyDescent="0.25">
      <c r="B55" s="46">
        <v>2023</v>
      </c>
      <c r="C55" s="11">
        <v>3704.3906089699012</v>
      </c>
      <c r="D55" s="16">
        <v>7.9593982154252396E-2</v>
      </c>
      <c r="E55" s="11">
        <v>3678.196193209209</v>
      </c>
      <c r="F55" s="16">
        <v>-4.6002468451840306E-2</v>
      </c>
      <c r="G55" s="11">
        <v>3704.6713915721884</v>
      </c>
      <c r="H55" s="16">
        <v>-9.8322725717182924E-2</v>
      </c>
      <c r="I55" s="11">
        <v>3182.6893966155362</v>
      </c>
      <c r="J55" s="52">
        <v>-0.17103607590427539</v>
      </c>
      <c r="K55" s="11">
        <v>3568.6610937805499</v>
      </c>
      <c r="L55" s="52">
        <v>-6.2661469317574991E-2</v>
      </c>
    </row>
    <row r="56" spans="2:13" x14ac:dyDescent="0.25">
      <c r="B56" s="46">
        <v>2024</v>
      </c>
      <c r="C56" s="11">
        <v>3042.5310882483295</v>
      </c>
      <c r="D56" s="16">
        <v>-0.1786689338642985</v>
      </c>
      <c r="E56" s="11">
        <v>2948.4480008114601</v>
      </c>
      <c r="F56" s="16">
        <v>-0.19839838716190039</v>
      </c>
      <c r="G56" s="11">
        <v>2971.282112614309</v>
      </c>
      <c r="H56" s="16">
        <v>-0.19796338229249633</v>
      </c>
      <c r="I56" s="11">
        <v>2826.6536971140363</v>
      </c>
      <c r="J56" s="52">
        <v>-0.11186630397553321</v>
      </c>
      <c r="K56" s="11">
        <v>2931.9431268030266</v>
      </c>
      <c r="L56" s="52">
        <v>-0.17841928674235641</v>
      </c>
    </row>
    <row r="57" spans="2:13" ht="15.75" thickBot="1" x14ac:dyDescent="0.3">
      <c r="B57" s="48">
        <v>2025</v>
      </c>
      <c r="C57" s="49">
        <v>2990.4627048578423</v>
      </c>
      <c r="D57" s="50">
        <f>+C57/C56-1</f>
        <v>-1.7113509075256328E-2</v>
      </c>
      <c r="E57" s="49"/>
      <c r="F57" s="50"/>
      <c r="G57" s="49"/>
      <c r="H57" s="50"/>
      <c r="I57" s="103"/>
      <c r="J57" s="50"/>
      <c r="K57" s="49"/>
      <c r="L57" s="50"/>
    </row>
    <row r="58" spans="2:13" x14ac:dyDescent="0.25">
      <c r="C58" s="33" t="s">
        <v>32</v>
      </c>
    </row>
    <row r="62" spans="2:13" ht="15.75" x14ac:dyDescent="0.25">
      <c r="B62" s="53" t="s">
        <v>33</v>
      </c>
    </row>
    <row r="63" spans="2:13" ht="15.75" x14ac:dyDescent="0.25">
      <c r="B63" s="53"/>
    </row>
    <row r="64" spans="2:13" ht="16.5" thickBot="1" x14ac:dyDescent="0.3">
      <c r="B64" s="53"/>
    </row>
    <row r="65" spans="2:12" ht="15.75" thickBot="1" x14ac:dyDescent="0.3">
      <c r="C65" s="122">
        <v>2025</v>
      </c>
      <c r="D65" s="118"/>
      <c r="E65" s="118"/>
      <c r="F65" s="118"/>
      <c r="G65" s="118"/>
      <c r="H65" s="118"/>
      <c r="I65" s="118"/>
      <c r="J65" s="118"/>
      <c r="K65" s="118"/>
      <c r="L65" s="119"/>
    </row>
    <row r="66" spans="2:12" ht="15.75" thickBot="1" x14ac:dyDescent="0.3">
      <c r="B66" s="3" t="s">
        <v>35</v>
      </c>
      <c r="C66" s="120" t="s">
        <v>23</v>
      </c>
      <c r="D66" s="121"/>
      <c r="E66" s="120" t="s">
        <v>24</v>
      </c>
      <c r="F66" s="123"/>
      <c r="G66" s="120" t="s">
        <v>25</v>
      </c>
      <c r="H66" s="121"/>
      <c r="I66" s="123" t="s">
        <v>26</v>
      </c>
      <c r="J66" s="121"/>
      <c r="K66" s="123" t="s">
        <v>36</v>
      </c>
      <c r="L66" s="121"/>
    </row>
    <row r="67" spans="2:12" x14ac:dyDescent="0.25">
      <c r="B67" s="13">
        <v>1</v>
      </c>
      <c r="C67" s="54" t="s">
        <v>37</v>
      </c>
      <c r="D67" s="55">
        <v>0.67895200089727215</v>
      </c>
      <c r="E67" s="54"/>
      <c r="F67" s="56"/>
      <c r="G67" s="54"/>
      <c r="H67" s="56"/>
      <c r="I67" s="54"/>
      <c r="J67" s="56"/>
      <c r="K67" s="57"/>
      <c r="L67" s="55"/>
    </row>
    <row r="68" spans="2:12" x14ac:dyDescent="0.25">
      <c r="B68" s="7">
        <v>2</v>
      </c>
      <c r="C68" s="54" t="s">
        <v>47</v>
      </c>
      <c r="D68" s="58">
        <v>0.20680054653501331</v>
      </c>
      <c r="E68" s="54"/>
      <c r="F68" s="56"/>
      <c r="G68" s="54"/>
      <c r="H68" s="56"/>
      <c r="I68" s="54"/>
      <c r="J68" s="56"/>
      <c r="K68" s="54"/>
      <c r="L68" s="58"/>
    </row>
    <row r="69" spans="2:12" x14ac:dyDescent="0.25">
      <c r="B69" s="7">
        <v>3</v>
      </c>
      <c r="C69" s="54" t="s">
        <v>44</v>
      </c>
      <c r="D69" s="58">
        <v>2.9393872234788673E-2</v>
      </c>
      <c r="E69" s="54"/>
      <c r="F69" s="56"/>
      <c r="G69" s="54"/>
      <c r="H69" s="56"/>
      <c r="I69" s="54"/>
      <c r="J69" s="56"/>
      <c r="K69" s="54"/>
      <c r="L69" s="58"/>
    </row>
    <row r="70" spans="2:12" x14ac:dyDescent="0.25">
      <c r="B70" s="7">
        <v>4</v>
      </c>
      <c r="C70" s="54" t="s">
        <v>40</v>
      </c>
      <c r="D70" s="59">
        <v>2.6158531316960401E-2</v>
      </c>
      <c r="E70" s="54"/>
      <c r="F70" s="56"/>
      <c r="G70" s="54"/>
      <c r="H70" s="56"/>
      <c r="I70" s="54"/>
      <c r="J70" s="56"/>
      <c r="K70" s="54"/>
      <c r="L70" s="58"/>
    </row>
    <row r="71" spans="2:12" ht="15.75" thickBot="1" x14ac:dyDescent="0.3">
      <c r="B71" s="18">
        <v>5</v>
      </c>
      <c r="C71" s="60" t="s">
        <v>38</v>
      </c>
      <c r="D71" s="61">
        <v>2.5114416271266562E-2</v>
      </c>
      <c r="E71" s="62"/>
      <c r="F71" s="63"/>
      <c r="G71" s="62"/>
      <c r="H71" s="63"/>
      <c r="I71" s="62"/>
      <c r="J71" s="63"/>
      <c r="K71" s="62"/>
      <c r="L71" s="64"/>
    </row>
    <row r="72" spans="2:12" ht="16.5" thickBot="1" x14ac:dyDescent="0.3">
      <c r="B72" s="53"/>
    </row>
    <row r="73" spans="2:12" ht="15.75" thickBot="1" x14ac:dyDescent="0.3">
      <c r="C73" s="122">
        <v>2024</v>
      </c>
      <c r="D73" s="118"/>
      <c r="E73" s="118"/>
      <c r="F73" s="118"/>
      <c r="G73" s="118"/>
      <c r="H73" s="118"/>
      <c r="I73" s="118"/>
      <c r="J73" s="118"/>
      <c r="K73" s="118"/>
      <c r="L73" s="119"/>
    </row>
    <row r="74" spans="2:12" ht="15.75" thickBot="1" x14ac:dyDescent="0.3">
      <c r="B74" s="3" t="s">
        <v>35</v>
      </c>
      <c r="C74" s="120" t="s">
        <v>23</v>
      </c>
      <c r="D74" s="121"/>
      <c r="E74" s="120" t="s">
        <v>24</v>
      </c>
      <c r="F74" s="123"/>
      <c r="G74" s="120" t="s">
        <v>25</v>
      </c>
      <c r="H74" s="121"/>
      <c r="I74" s="123" t="s">
        <v>26</v>
      </c>
      <c r="J74" s="121"/>
      <c r="K74" s="123" t="s">
        <v>36</v>
      </c>
      <c r="L74" s="121"/>
    </row>
    <row r="75" spans="2:12" x14ac:dyDescent="0.25">
      <c r="B75" s="13">
        <v>1</v>
      </c>
      <c r="C75" s="54" t="s">
        <v>37</v>
      </c>
      <c r="D75" s="55">
        <v>0.65989772837990668</v>
      </c>
      <c r="E75" s="54" t="s">
        <v>37</v>
      </c>
      <c r="F75" s="56">
        <v>0.70076879165406081</v>
      </c>
      <c r="G75" s="54" t="s">
        <v>47</v>
      </c>
      <c r="H75" s="56">
        <v>0.75900739646609683</v>
      </c>
      <c r="I75" s="54" t="s">
        <v>37</v>
      </c>
      <c r="J75" s="56">
        <v>0.59549498041719529</v>
      </c>
      <c r="K75" s="57" t="s">
        <v>37</v>
      </c>
      <c r="L75" s="55">
        <v>0.63048507200727244</v>
      </c>
    </row>
    <row r="76" spans="2:12" x14ac:dyDescent="0.25">
      <c r="B76" s="7">
        <v>2</v>
      </c>
      <c r="C76" s="54" t="s">
        <v>47</v>
      </c>
      <c r="D76" s="58">
        <v>0.15127609951167909</v>
      </c>
      <c r="E76" s="54" t="s">
        <v>47</v>
      </c>
      <c r="F76" s="56">
        <v>0.10401295532928689</v>
      </c>
      <c r="G76" s="54" t="s">
        <v>44</v>
      </c>
      <c r="H76" s="56">
        <v>9.9120255482308517E-2</v>
      </c>
      <c r="I76" s="54" t="s">
        <v>47</v>
      </c>
      <c r="J76" s="56">
        <v>0.27222536760169691</v>
      </c>
      <c r="K76" s="54" t="s">
        <v>47</v>
      </c>
      <c r="L76" s="58">
        <v>0.19697832066172594</v>
      </c>
    </row>
    <row r="77" spans="2:12" x14ac:dyDescent="0.25">
      <c r="B77" s="7">
        <v>3</v>
      </c>
      <c r="C77" s="54" t="s">
        <v>68</v>
      </c>
      <c r="D77" s="58">
        <v>7.6271830117804681E-2</v>
      </c>
      <c r="E77" s="54" t="s">
        <v>40</v>
      </c>
      <c r="F77" s="56">
        <v>4.8876136200718255E-2</v>
      </c>
      <c r="G77" s="54" t="s">
        <v>40</v>
      </c>
      <c r="H77" s="56">
        <v>8.2386982046210394E-2</v>
      </c>
      <c r="I77" s="54" t="s">
        <v>40</v>
      </c>
      <c r="J77" s="56">
        <v>4.8208232836536621E-2</v>
      </c>
      <c r="K77" s="54" t="s">
        <v>40</v>
      </c>
      <c r="L77" s="58">
        <v>5.0028771860373578E-2</v>
      </c>
    </row>
    <row r="78" spans="2:12" x14ac:dyDescent="0.25">
      <c r="B78" s="7">
        <v>4</v>
      </c>
      <c r="C78" s="54" t="s">
        <v>40</v>
      </c>
      <c r="D78" s="59">
        <v>3.275348733384336E-2</v>
      </c>
      <c r="E78" s="54" t="s">
        <v>43</v>
      </c>
      <c r="F78" s="56">
        <v>4.858215483010421E-2</v>
      </c>
      <c r="G78" s="54" t="s">
        <v>42</v>
      </c>
      <c r="H78" s="56">
        <v>4.404238666395547E-2</v>
      </c>
      <c r="I78" s="54" t="s">
        <v>44</v>
      </c>
      <c r="J78" s="56">
        <v>2.2258600257253767E-2</v>
      </c>
      <c r="K78" s="54" t="s">
        <v>101</v>
      </c>
      <c r="L78" s="58">
        <v>2.3924492388063878E-2</v>
      </c>
    </row>
    <row r="79" spans="2:12" ht="23.25" thickBot="1" x14ac:dyDescent="0.3">
      <c r="B79" s="18">
        <v>5</v>
      </c>
      <c r="C79" s="60" t="s">
        <v>49</v>
      </c>
      <c r="D79" s="61">
        <v>1.8493918758982746E-2</v>
      </c>
      <c r="E79" s="62" t="s">
        <v>49</v>
      </c>
      <c r="F79" s="63">
        <v>2.5932274658853713E-2</v>
      </c>
      <c r="G79" s="62" t="s">
        <v>38</v>
      </c>
      <c r="H79" s="63">
        <v>1.3842860916070926E-2</v>
      </c>
      <c r="I79" s="62" t="s">
        <v>100</v>
      </c>
      <c r="J79" s="63">
        <v>1.5910307866843769E-2</v>
      </c>
      <c r="K79" s="62" t="s">
        <v>43</v>
      </c>
      <c r="L79" s="64">
        <v>2.2595407087598968E-2</v>
      </c>
    </row>
    <row r="80" spans="2:12" ht="15.75" thickBot="1" x14ac:dyDescent="0.3">
      <c r="C80" s="33" t="s">
        <v>21</v>
      </c>
    </row>
    <row r="81" spans="2:12" ht="15.75" thickBot="1" x14ac:dyDescent="0.3">
      <c r="C81" s="122">
        <v>2023</v>
      </c>
      <c r="D81" s="118"/>
      <c r="E81" s="118"/>
      <c r="F81" s="118"/>
      <c r="G81" s="118"/>
      <c r="H81" s="118"/>
      <c r="I81" s="118"/>
      <c r="J81" s="118"/>
      <c r="K81" s="118"/>
      <c r="L81" s="119"/>
    </row>
    <row r="82" spans="2:12" ht="15.75" thickBot="1" x14ac:dyDescent="0.3">
      <c r="B82" s="3" t="s">
        <v>35</v>
      </c>
      <c r="C82" s="120" t="s">
        <v>23</v>
      </c>
      <c r="D82" s="121"/>
      <c r="E82" s="120" t="s">
        <v>24</v>
      </c>
      <c r="F82" s="123"/>
      <c r="G82" s="120" t="s">
        <v>25</v>
      </c>
      <c r="H82" s="121"/>
      <c r="I82" s="123" t="s">
        <v>26</v>
      </c>
      <c r="J82" s="121"/>
      <c r="K82" s="123" t="s">
        <v>36</v>
      </c>
      <c r="L82" s="121"/>
    </row>
    <row r="83" spans="2:12" x14ac:dyDescent="0.25">
      <c r="B83" s="13">
        <v>1</v>
      </c>
      <c r="C83" s="54" t="s">
        <v>37</v>
      </c>
      <c r="D83" s="55">
        <v>0.79653695519715717</v>
      </c>
      <c r="E83" s="54" t="s">
        <v>37</v>
      </c>
      <c r="F83" s="56">
        <v>0.68968824949007357</v>
      </c>
      <c r="G83" s="54" t="s">
        <v>37</v>
      </c>
      <c r="H83" s="56">
        <v>0.83325355381065158</v>
      </c>
      <c r="I83" s="54" t="s">
        <v>37</v>
      </c>
      <c r="J83" s="56">
        <v>0.77431706308279746</v>
      </c>
      <c r="K83" s="57" t="s">
        <v>37</v>
      </c>
      <c r="L83" s="55">
        <v>0.77406266001703317</v>
      </c>
    </row>
    <row r="84" spans="2:12" x14ac:dyDescent="0.25">
      <c r="B84" s="7">
        <v>2</v>
      </c>
      <c r="C84" s="54" t="s">
        <v>40</v>
      </c>
      <c r="D84" s="58">
        <v>0.11092411533877353</v>
      </c>
      <c r="E84" s="54" t="s">
        <v>68</v>
      </c>
      <c r="F84" s="56">
        <v>9.3401675962312788E-2</v>
      </c>
      <c r="G84" s="54" t="s">
        <v>40</v>
      </c>
      <c r="H84" s="56">
        <v>0.11550919794268673</v>
      </c>
      <c r="I84" s="54" t="s">
        <v>40</v>
      </c>
      <c r="J84" s="56">
        <v>8.8756503632803699E-2</v>
      </c>
      <c r="K84" s="54" t="s">
        <v>40</v>
      </c>
      <c r="L84" s="58">
        <v>8.7759988629497826E-2</v>
      </c>
    </row>
    <row r="85" spans="2:12" x14ac:dyDescent="0.25">
      <c r="B85" s="7">
        <v>3</v>
      </c>
      <c r="C85" s="54" t="s">
        <v>44</v>
      </c>
      <c r="D85" s="58">
        <v>3.5703281759849673E-2</v>
      </c>
      <c r="E85" s="54" t="s">
        <v>53</v>
      </c>
      <c r="F85" s="56">
        <v>7.4721340769850222E-2</v>
      </c>
      <c r="G85" s="54" t="s">
        <v>44</v>
      </c>
      <c r="H85" s="56">
        <v>3.163928613870437E-2</v>
      </c>
      <c r="I85" s="54" t="s">
        <v>44</v>
      </c>
      <c r="J85" s="56">
        <v>5.5270449942219524E-2</v>
      </c>
      <c r="K85" s="54" t="s">
        <v>44</v>
      </c>
      <c r="L85" s="58">
        <v>4.8512237364462654E-2</v>
      </c>
    </row>
    <row r="86" spans="2:12" x14ac:dyDescent="0.25">
      <c r="B86" s="7">
        <v>4</v>
      </c>
      <c r="C86" s="54" t="s">
        <v>87</v>
      </c>
      <c r="D86" s="59">
        <v>3.0390168585965351E-2</v>
      </c>
      <c r="E86" s="54" t="s">
        <v>44</v>
      </c>
      <c r="F86" s="56">
        <v>7.3246715109757235E-2</v>
      </c>
      <c r="G86" s="54" t="s">
        <v>49</v>
      </c>
      <c r="H86" s="56">
        <v>9.7888984885353362E-3</v>
      </c>
      <c r="I86" s="54" t="s">
        <v>83</v>
      </c>
      <c r="J86" s="56">
        <v>3.550260145312148E-2</v>
      </c>
      <c r="K86" s="54" t="s">
        <v>68</v>
      </c>
      <c r="L86" s="58">
        <v>2.8665279705193201E-2</v>
      </c>
    </row>
    <row r="87" spans="2:12" ht="15.75" thickBot="1" x14ac:dyDescent="0.3">
      <c r="B87" s="18">
        <v>5</v>
      </c>
      <c r="C87" s="60" t="s">
        <v>64</v>
      </c>
      <c r="D87" s="61">
        <v>1.732269999568611E-2</v>
      </c>
      <c r="E87" s="62" t="s">
        <v>40</v>
      </c>
      <c r="F87" s="63">
        <v>3.1756943433890197E-2</v>
      </c>
      <c r="G87" s="62" t="s">
        <v>63</v>
      </c>
      <c r="H87" s="63">
        <v>9.7888984885353362E-3</v>
      </c>
      <c r="I87" s="62" t="s">
        <v>68</v>
      </c>
      <c r="J87" s="63">
        <v>2.662695108984111E-2</v>
      </c>
      <c r="K87" s="62" t="s">
        <v>53</v>
      </c>
      <c r="L87" s="64">
        <v>1.7640172126272738E-2</v>
      </c>
    </row>
    <row r="88" spans="2:12" x14ac:dyDescent="0.25">
      <c r="C88" s="33" t="s">
        <v>21</v>
      </c>
    </row>
    <row r="89" spans="2:12" ht="15.75" thickBot="1" x14ac:dyDescent="0.3"/>
    <row r="90" spans="2:12" ht="15.75" thickBot="1" x14ac:dyDescent="0.3">
      <c r="C90" s="122">
        <v>2022</v>
      </c>
      <c r="D90" s="118"/>
      <c r="E90" s="118"/>
      <c r="F90" s="118"/>
      <c r="G90" s="118"/>
      <c r="H90" s="118"/>
      <c r="I90" s="118"/>
      <c r="J90" s="118"/>
      <c r="K90" s="118"/>
      <c r="L90" s="119"/>
    </row>
    <row r="91" spans="2:12" s="40" customFormat="1" ht="15.75" thickBot="1" x14ac:dyDescent="0.3">
      <c r="B91" s="3" t="s">
        <v>35</v>
      </c>
      <c r="C91" s="120" t="s">
        <v>23</v>
      </c>
      <c r="D91" s="121"/>
      <c r="E91" s="120" t="s">
        <v>24</v>
      </c>
      <c r="F91" s="123"/>
      <c r="G91" s="120" t="s">
        <v>25</v>
      </c>
      <c r="H91" s="121"/>
      <c r="I91" s="123" t="s">
        <v>26</v>
      </c>
      <c r="J91" s="121"/>
      <c r="K91" s="123" t="s">
        <v>36</v>
      </c>
      <c r="L91" s="121"/>
    </row>
    <row r="92" spans="2:12" x14ac:dyDescent="0.25">
      <c r="B92" s="13">
        <v>1</v>
      </c>
      <c r="C92" s="54" t="s">
        <v>47</v>
      </c>
      <c r="D92" s="55">
        <v>0.51204996845484219</v>
      </c>
      <c r="E92" s="54" t="s">
        <v>47</v>
      </c>
      <c r="F92" s="56">
        <v>0.57135659994788757</v>
      </c>
      <c r="G92" s="54" t="s">
        <v>37</v>
      </c>
      <c r="H92" s="56">
        <v>0.62178115244529197</v>
      </c>
      <c r="I92" s="54" t="s">
        <v>37</v>
      </c>
      <c r="J92" s="56">
        <v>0.79137064864528728</v>
      </c>
      <c r="K92" s="57" t="s">
        <v>37</v>
      </c>
      <c r="L92" s="55">
        <v>0.450062108850322</v>
      </c>
    </row>
    <row r="93" spans="2:12" x14ac:dyDescent="0.25">
      <c r="B93" s="7">
        <v>2</v>
      </c>
      <c r="C93" s="54" t="s">
        <v>37</v>
      </c>
      <c r="D93" s="58">
        <v>0.23773750737978017</v>
      </c>
      <c r="E93" s="54" t="s">
        <v>37</v>
      </c>
      <c r="F93" s="56">
        <v>0.19557259463180393</v>
      </c>
      <c r="G93" s="54" t="s">
        <v>47</v>
      </c>
      <c r="H93" s="56">
        <v>0.1548150348979026</v>
      </c>
      <c r="I93" s="54" t="s">
        <v>47</v>
      </c>
      <c r="J93" s="56">
        <v>7.5374379265605779E-2</v>
      </c>
      <c r="K93" s="54" t="s">
        <v>47</v>
      </c>
      <c r="L93" s="58">
        <v>0.34122809035234253</v>
      </c>
    </row>
    <row r="94" spans="2:12" x14ac:dyDescent="0.25">
      <c r="B94" s="7">
        <v>3</v>
      </c>
      <c r="C94" s="54" t="s">
        <v>83</v>
      </c>
      <c r="D94" s="58">
        <v>5.9930221825738227E-2</v>
      </c>
      <c r="E94" s="54" t="s">
        <v>52</v>
      </c>
      <c r="F94" s="56">
        <v>5.378532787874879E-2</v>
      </c>
      <c r="G94" s="54" t="s">
        <v>53</v>
      </c>
      <c r="H94" s="56">
        <v>8.8522221609261945E-2</v>
      </c>
      <c r="I94" s="54" t="s">
        <v>40</v>
      </c>
      <c r="J94" s="56">
        <v>4.3397286578744247E-2</v>
      </c>
      <c r="K94" s="54" t="s">
        <v>52</v>
      </c>
      <c r="L94" s="58">
        <v>2.8574465610732815E-2</v>
      </c>
    </row>
    <row r="95" spans="2:12" x14ac:dyDescent="0.25">
      <c r="B95" s="7">
        <v>4</v>
      </c>
      <c r="C95" s="54" t="s">
        <v>84</v>
      </c>
      <c r="D95" s="59">
        <v>4.5700125865947995E-2</v>
      </c>
      <c r="E95" s="54" t="s">
        <v>68</v>
      </c>
      <c r="F95" s="56">
        <v>4.1365997064216731E-2</v>
      </c>
      <c r="G95" s="54" t="s">
        <v>62</v>
      </c>
      <c r="H95" s="56">
        <v>2.879784834606294E-2</v>
      </c>
      <c r="I95" s="54" t="s">
        <v>44</v>
      </c>
      <c r="J95" s="56">
        <v>4.2162146577760337E-2</v>
      </c>
      <c r="K95" s="54" t="s">
        <v>53</v>
      </c>
      <c r="L95" s="58">
        <v>2.6711760816600805E-2</v>
      </c>
    </row>
    <row r="96" spans="2:12" ht="15.75" thickBot="1" x14ac:dyDescent="0.3">
      <c r="B96" s="18">
        <v>5</v>
      </c>
      <c r="C96" s="60" t="s">
        <v>52</v>
      </c>
      <c r="D96" s="61">
        <v>3.3901096571427335E-2</v>
      </c>
      <c r="E96" s="62" t="s">
        <v>73</v>
      </c>
      <c r="F96" s="63">
        <v>3.5032770366603537E-2</v>
      </c>
      <c r="G96" s="62" t="s">
        <v>40</v>
      </c>
      <c r="H96" s="63">
        <v>2.4815913161584924E-2</v>
      </c>
      <c r="I96" s="62" t="s">
        <v>86</v>
      </c>
      <c r="J96" s="63">
        <v>2.1315608872471081E-2</v>
      </c>
      <c r="K96" s="62" t="s">
        <v>40</v>
      </c>
      <c r="L96" s="64">
        <v>2.6249753251795634E-2</v>
      </c>
    </row>
    <row r="97" spans="2:12" x14ac:dyDescent="0.25">
      <c r="C97" s="33" t="s">
        <v>21</v>
      </c>
    </row>
    <row r="98" spans="2:12" ht="15.75" thickBot="1" x14ac:dyDescent="0.3"/>
    <row r="99" spans="2:12" ht="15.75" thickBot="1" x14ac:dyDescent="0.3">
      <c r="C99" s="122">
        <v>2021</v>
      </c>
      <c r="D99" s="118"/>
      <c r="E99" s="118"/>
      <c r="F99" s="118"/>
      <c r="G99" s="118"/>
      <c r="H99" s="118"/>
      <c r="I99" s="118"/>
      <c r="J99" s="118"/>
      <c r="K99" s="118"/>
      <c r="L99" s="119"/>
    </row>
    <row r="100" spans="2:12" s="40" customFormat="1" ht="15.75" thickBot="1" x14ac:dyDescent="0.3">
      <c r="B100" s="3" t="s">
        <v>35</v>
      </c>
      <c r="C100" s="120" t="s">
        <v>23</v>
      </c>
      <c r="D100" s="121"/>
      <c r="E100" s="120" t="s">
        <v>24</v>
      </c>
      <c r="F100" s="123"/>
      <c r="G100" s="120" t="s">
        <v>25</v>
      </c>
      <c r="H100" s="121"/>
      <c r="I100" s="123" t="s">
        <v>26</v>
      </c>
      <c r="J100" s="121"/>
      <c r="K100" s="123" t="s">
        <v>36</v>
      </c>
      <c r="L100" s="121"/>
    </row>
    <row r="101" spans="2:12" x14ac:dyDescent="0.25">
      <c r="B101" s="13">
        <v>1</v>
      </c>
      <c r="C101" s="54" t="s">
        <v>37</v>
      </c>
      <c r="D101" s="55">
        <v>0.69318729375564325</v>
      </c>
      <c r="E101" s="54" t="s">
        <v>37</v>
      </c>
      <c r="F101" s="56">
        <v>0.78077538904945309</v>
      </c>
      <c r="G101" s="54" t="s">
        <v>37</v>
      </c>
      <c r="H101" s="56">
        <v>0.59707290958260639</v>
      </c>
      <c r="I101" s="54" t="s">
        <v>47</v>
      </c>
      <c r="J101" s="56">
        <v>0.59908061841938176</v>
      </c>
      <c r="K101" s="57" t="s">
        <v>37</v>
      </c>
      <c r="L101" s="55">
        <v>0.4300689035884725</v>
      </c>
    </row>
    <row r="102" spans="2:12" x14ac:dyDescent="0.25">
      <c r="B102" s="7">
        <v>2</v>
      </c>
      <c r="C102" s="54" t="s">
        <v>53</v>
      </c>
      <c r="D102" s="58">
        <v>7.0923265940488645E-2</v>
      </c>
      <c r="E102" s="54" t="s">
        <v>44</v>
      </c>
      <c r="F102" s="56">
        <v>9.0430758354401383E-2</v>
      </c>
      <c r="G102" s="54" t="s">
        <v>40</v>
      </c>
      <c r="H102" s="56">
        <v>9.5111989198185878E-2</v>
      </c>
      <c r="I102" s="54" t="s">
        <v>37</v>
      </c>
      <c r="J102" s="56">
        <v>0.25754232093134199</v>
      </c>
      <c r="K102" s="54" t="s">
        <v>47</v>
      </c>
      <c r="L102" s="58">
        <v>0.37139432059337918</v>
      </c>
    </row>
    <row r="103" spans="2:12" x14ac:dyDescent="0.25">
      <c r="B103" s="7">
        <v>3</v>
      </c>
      <c r="C103" s="54" t="s">
        <v>80</v>
      </c>
      <c r="D103" s="58">
        <v>5.9671742427196785E-2</v>
      </c>
      <c r="E103" s="54" t="s">
        <v>40</v>
      </c>
      <c r="F103" s="56">
        <v>6.3463560566702534E-2</v>
      </c>
      <c r="G103" s="54" t="s">
        <v>47</v>
      </c>
      <c r="H103" s="56">
        <v>9.3526325283547124E-2</v>
      </c>
      <c r="I103" s="54" t="s">
        <v>52</v>
      </c>
      <c r="J103" s="56">
        <v>5.5475791154160188E-2</v>
      </c>
      <c r="K103" s="54" t="s">
        <v>40</v>
      </c>
      <c r="L103" s="58">
        <v>3.936616699609112E-2</v>
      </c>
    </row>
    <row r="104" spans="2:12" x14ac:dyDescent="0.25">
      <c r="B104" s="7">
        <v>4</v>
      </c>
      <c r="C104" s="54" t="s">
        <v>44</v>
      </c>
      <c r="D104" s="59">
        <v>5.4259761276159023E-2</v>
      </c>
      <c r="E104" s="54" t="s">
        <v>81</v>
      </c>
      <c r="F104" s="56">
        <v>6.2938588060240677E-2</v>
      </c>
      <c r="G104" s="54" t="s">
        <v>53</v>
      </c>
      <c r="H104" s="56">
        <v>8.0659606417992982E-2</v>
      </c>
      <c r="I104" s="54" t="s">
        <v>53</v>
      </c>
      <c r="J104" s="56">
        <v>2.5599123244218928E-2</v>
      </c>
      <c r="K104" s="54" t="s">
        <v>53</v>
      </c>
      <c r="L104" s="58">
        <v>3.6371166013185352E-2</v>
      </c>
    </row>
    <row r="105" spans="2:12" ht="15.75" thickBot="1" x14ac:dyDescent="0.3">
      <c r="B105" s="18">
        <v>5</v>
      </c>
      <c r="C105" s="60" t="s">
        <v>40</v>
      </c>
      <c r="D105" s="61">
        <v>4.6072655859452943E-2</v>
      </c>
      <c r="E105" s="62" t="s">
        <v>82</v>
      </c>
      <c r="F105" s="63">
        <v>2.3917039692022239E-3</v>
      </c>
      <c r="G105" s="62" t="s">
        <v>44</v>
      </c>
      <c r="H105" s="63">
        <v>7.7012340737065518E-2</v>
      </c>
      <c r="I105" s="62" t="s">
        <v>40</v>
      </c>
      <c r="J105" s="63">
        <v>2.0298489831622735E-2</v>
      </c>
      <c r="K105" s="62" t="s">
        <v>44</v>
      </c>
      <c r="L105" s="64">
        <v>3.5655409482070313E-2</v>
      </c>
    </row>
    <row r="106" spans="2:12" x14ac:dyDescent="0.25">
      <c r="C106" s="33" t="s">
        <v>21</v>
      </c>
    </row>
    <row r="107" spans="2:12" ht="15.75" thickBot="1" x14ac:dyDescent="0.3"/>
    <row r="108" spans="2:12" ht="15.75" thickBot="1" x14ac:dyDescent="0.3">
      <c r="C108" s="122">
        <v>2020</v>
      </c>
      <c r="D108" s="118"/>
      <c r="E108" s="118"/>
      <c r="F108" s="118"/>
      <c r="G108" s="118"/>
      <c r="H108" s="118"/>
      <c r="I108" s="118"/>
      <c r="J108" s="118"/>
      <c r="K108" s="118"/>
      <c r="L108" s="119"/>
    </row>
    <row r="109" spans="2:12" s="40" customFormat="1" ht="15.75" thickBot="1" x14ac:dyDescent="0.3">
      <c r="B109" s="3" t="s">
        <v>35</v>
      </c>
      <c r="C109" s="120" t="s">
        <v>23</v>
      </c>
      <c r="D109" s="121"/>
      <c r="E109" s="120" t="s">
        <v>24</v>
      </c>
      <c r="F109" s="123"/>
      <c r="G109" s="120" t="s">
        <v>25</v>
      </c>
      <c r="H109" s="121"/>
      <c r="I109" s="123" t="s">
        <v>26</v>
      </c>
      <c r="J109" s="121"/>
      <c r="K109" s="123" t="s">
        <v>36</v>
      </c>
      <c r="L109" s="121"/>
    </row>
    <row r="110" spans="2:12" x14ac:dyDescent="0.25">
      <c r="B110" s="13">
        <v>1</v>
      </c>
      <c r="C110" s="54" t="s">
        <v>37</v>
      </c>
      <c r="D110" s="55">
        <v>0.46279001182178869</v>
      </c>
      <c r="E110" s="54" t="s">
        <v>37</v>
      </c>
      <c r="F110" s="56">
        <v>0.32066743729821329</v>
      </c>
      <c r="G110" s="54" t="s">
        <v>37</v>
      </c>
      <c r="H110" s="56">
        <v>0.80700097894915335</v>
      </c>
      <c r="I110" s="54" t="s">
        <v>37</v>
      </c>
      <c r="J110" s="56">
        <v>0.51953805966615307</v>
      </c>
      <c r="K110" s="57" t="s">
        <v>37</v>
      </c>
      <c r="L110" s="55">
        <v>0.53364063817109586</v>
      </c>
    </row>
    <row r="111" spans="2:12" x14ac:dyDescent="0.25">
      <c r="B111" s="7">
        <v>2</v>
      </c>
      <c r="C111" s="54" t="s">
        <v>47</v>
      </c>
      <c r="D111" s="58">
        <v>0.1730612328727309</v>
      </c>
      <c r="E111" s="54" t="s">
        <v>38</v>
      </c>
      <c r="F111" s="56">
        <v>0.2056836772174373</v>
      </c>
      <c r="G111" s="54" t="s">
        <v>40</v>
      </c>
      <c r="H111" s="56">
        <v>0.1060285115382</v>
      </c>
      <c r="I111" s="54" t="s">
        <v>47</v>
      </c>
      <c r="J111" s="56">
        <v>0.27919595047590118</v>
      </c>
      <c r="K111" s="54" t="s">
        <v>47</v>
      </c>
      <c r="L111" s="58">
        <v>0.2086756166843661</v>
      </c>
    </row>
    <row r="112" spans="2:12" x14ac:dyDescent="0.25">
      <c r="B112" s="7">
        <v>3</v>
      </c>
      <c r="C112" s="54" t="s">
        <v>41</v>
      </c>
      <c r="D112" s="58">
        <v>0.1124034581343805</v>
      </c>
      <c r="E112" s="54" t="s">
        <v>40</v>
      </c>
      <c r="F112" s="56">
        <v>0.20208095412694288</v>
      </c>
      <c r="G112" s="54" t="s">
        <v>44</v>
      </c>
      <c r="H112" s="56">
        <v>6.8116529925622699E-2</v>
      </c>
      <c r="I112" s="54" t="s">
        <v>53</v>
      </c>
      <c r="J112" s="56">
        <v>0.14204500704320661</v>
      </c>
      <c r="K112" s="54" t="s">
        <v>53</v>
      </c>
      <c r="L112" s="58">
        <v>9.7289690034114987E-2</v>
      </c>
    </row>
    <row r="113" spans="2:12" x14ac:dyDescent="0.25">
      <c r="B113" s="7">
        <v>4</v>
      </c>
      <c r="C113" s="54" t="s">
        <v>40</v>
      </c>
      <c r="D113" s="59">
        <v>0.10825350109169941</v>
      </c>
      <c r="E113" s="54" t="s">
        <v>49</v>
      </c>
      <c r="F113" s="56">
        <v>0.13211175183603172</v>
      </c>
      <c r="G113" s="54" t="s">
        <v>47</v>
      </c>
      <c r="H113" s="56">
        <v>8.102545155314245E-3</v>
      </c>
      <c r="I113" s="54" t="s">
        <v>64</v>
      </c>
      <c r="J113" s="56">
        <v>2.1136320377549995E-2</v>
      </c>
      <c r="K113" s="54" t="s">
        <v>40</v>
      </c>
      <c r="L113" s="58">
        <v>5.5789888266091908E-2</v>
      </c>
    </row>
    <row r="114" spans="2:12" ht="15.75" thickBot="1" x14ac:dyDescent="0.3">
      <c r="B114" s="18">
        <v>5</v>
      </c>
      <c r="C114" s="60" t="s">
        <v>64</v>
      </c>
      <c r="D114" s="61">
        <v>3.8036471933938346E-2</v>
      </c>
      <c r="E114" s="62" t="s">
        <v>39</v>
      </c>
      <c r="F114" s="63">
        <v>5.3356379601154531E-2</v>
      </c>
      <c r="G114" s="62" t="s">
        <v>77</v>
      </c>
      <c r="H114" s="63">
        <v>6.7573937687197758E-3</v>
      </c>
      <c r="I114" s="62" t="s">
        <v>40</v>
      </c>
      <c r="J114" s="63">
        <v>1.75388205004612E-2</v>
      </c>
      <c r="K114" s="62" t="s">
        <v>64</v>
      </c>
      <c r="L114" s="64">
        <v>1.9627624509624918E-2</v>
      </c>
    </row>
    <row r="115" spans="2:12" x14ac:dyDescent="0.25">
      <c r="C115" s="33" t="s">
        <v>21</v>
      </c>
    </row>
    <row r="116" spans="2:12" ht="15.75" thickBot="1" x14ac:dyDescent="0.3"/>
    <row r="117" spans="2:12" ht="15.75" thickBot="1" x14ac:dyDescent="0.3">
      <c r="C117" s="122">
        <v>2019</v>
      </c>
      <c r="D117" s="118"/>
      <c r="E117" s="118"/>
      <c r="F117" s="118"/>
      <c r="G117" s="118"/>
      <c r="H117" s="118"/>
      <c r="I117" s="118"/>
      <c r="J117" s="118"/>
      <c r="K117" s="118"/>
      <c r="L117" s="119"/>
    </row>
    <row r="118" spans="2:12" s="40" customFormat="1" ht="15.75" thickBot="1" x14ac:dyDescent="0.3">
      <c r="B118" s="3" t="s">
        <v>35</v>
      </c>
      <c r="C118" s="120" t="s">
        <v>23</v>
      </c>
      <c r="D118" s="121"/>
      <c r="E118" s="120" t="s">
        <v>24</v>
      </c>
      <c r="F118" s="123"/>
      <c r="G118" s="120" t="s">
        <v>25</v>
      </c>
      <c r="H118" s="121"/>
      <c r="I118" s="123" t="s">
        <v>26</v>
      </c>
      <c r="J118" s="121"/>
      <c r="K118" s="123" t="s">
        <v>36</v>
      </c>
      <c r="L118" s="121"/>
    </row>
    <row r="119" spans="2:12" x14ac:dyDescent="0.25">
      <c r="B119" s="13">
        <v>1</v>
      </c>
      <c r="C119" s="54" t="s">
        <v>37</v>
      </c>
      <c r="D119" s="55">
        <v>0.62093235684717873</v>
      </c>
      <c r="E119" s="54" t="s">
        <v>37</v>
      </c>
      <c r="F119" s="56">
        <v>0.77391007930162181</v>
      </c>
      <c r="G119" s="54" t="s">
        <v>37</v>
      </c>
      <c r="H119" s="56">
        <v>0.73685017421966492</v>
      </c>
      <c r="I119" s="54" t="s">
        <v>47</v>
      </c>
      <c r="J119" s="56">
        <v>0.68687828178218413</v>
      </c>
      <c r="K119" s="57" t="s">
        <v>37</v>
      </c>
      <c r="L119" s="55">
        <v>0.43616331267210995</v>
      </c>
    </row>
    <row r="120" spans="2:12" x14ac:dyDescent="0.25">
      <c r="B120" s="7">
        <v>2</v>
      </c>
      <c r="C120" s="54" t="s">
        <v>44</v>
      </c>
      <c r="D120" s="58">
        <v>0.19858661051192147</v>
      </c>
      <c r="E120" s="54" t="s">
        <v>40</v>
      </c>
      <c r="F120" s="56">
        <v>0.12266612110570009</v>
      </c>
      <c r="G120" s="54" t="s">
        <v>41</v>
      </c>
      <c r="H120" s="56">
        <v>0.10411160432507864</v>
      </c>
      <c r="I120" s="54" t="s">
        <v>37</v>
      </c>
      <c r="J120" s="56">
        <v>0.17250536956534707</v>
      </c>
      <c r="K120" s="54" t="s">
        <v>47</v>
      </c>
      <c r="L120" s="58">
        <v>0.34516829942493787</v>
      </c>
    </row>
    <row r="121" spans="2:12" x14ac:dyDescent="0.25">
      <c r="B121" s="7">
        <v>3</v>
      </c>
      <c r="C121" s="54" t="s">
        <v>40</v>
      </c>
      <c r="D121" s="58">
        <v>4.7412295239240086E-2</v>
      </c>
      <c r="E121" s="54" t="s">
        <v>39</v>
      </c>
      <c r="F121" s="56">
        <v>5.0134931149375721E-2</v>
      </c>
      <c r="G121" s="54" t="s">
        <v>40</v>
      </c>
      <c r="H121" s="56">
        <v>9.6868020488054984E-2</v>
      </c>
      <c r="I121" s="54" t="s">
        <v>53</v>
      </c>
      <c r="J121" s="56">
        <v>4.6386893260568621E-2</v>
      </c>
      <c r="K121" s="54" t="s">
        <v>40</v>
      </c>
      <c r="L121" s="58">
        <v>5.1839716553768539E-2</v>
      </c>
    </row>
    <row r="122" spans="2:12" x14ac:dyDescent="0.25">
      <c r="B122" s="7">
        <v>4</v>
      </c>
      <c r="C122" s="54" t="s">
        <v>73</v>
      </c>
      <c r="D122" s="59">
        <v>3.7065943116498641E-2</v>
      </c>
      <c r="E122" s="54" t="s">
        <v>73</v>
      </c>
      <c r="F122" s="56">
        <v>3.5038555591496941E-2</v>
      </c>
      <c r="G122" s="54" t="s">
        <v>53</v>
      </c>
      <c r="H122" s="56">
        <v>2.9297515929829387E-2</v>
      </c>
      <c r="I122" s="54" t="s">
        <v>41</v>
      </c>
      <c r="J122" s="56">
        <v>3.758171605947689E-2</v>
      </c>
      <c r="K122" s="54" t="s">
        <v>44</v>
      </c>
      <c r="L122" s="58">
        <v>4.2817358880742451E-2</v>
      </c>
    </row>
    <row r="123" spans="2:12" ht="15.75" thickBot="1" x14ac:dyDescent="0.3">
      <c r="B123" s="18">
        <v>5</v>
      </c>
      <c r="C123" s="60" t="s">
        <v>38</v>
      </c>
      <c r="D123" s="61">
        <v>2.7717013833407796E-2</v>
      </c>
      <c r="E123" s="62" t="s">
        <v>38</v>
      </c>
      <c r="F123" s="63">
        <v>1.8166612842567136E-2</v>
      </c>
      <c r="G123" s="62" t="s">
        <v>44</v>
      </c>
      <c r="H123" s="63">
        <v>1.5142851544568559E-2</v>
      </c>
      <c r="I123" s="62" t="s">
        <v>40</v>
      </c>
      <c r="J123" s="63">
        <v>1.8637011032009126E-2</v>
      </c>
      <c r="K123" s="62" t="s">
        <v>41</v>
      </c>
      <c r="L123" s="64">
        <v>3.8728388388626633E-2</v>
      </c>
    </row>
    <row r="124" spans="2:12" x14ac:dyDescent="0.25">
      <c r="C124" s="33" t="s">
        <v>21</v>
      </c>
    </row>
    <row r="125" spans="2:12" ht="15.75" thickBot="1" x14ac:dyDescent="0.3"/>
    <row r="126" spans="2:12" ht="15.75" thickBot="1" x14ac:dyDescent="0.3">
      <c r="C126" s="122" t="s">
        <v>34</v>
      </c>
      <c r="D126" s="118"/>
      <c r="E126" s="118"/>
      <c r="F126" s="118"/>
      <c r="G126" s="118"/>
      <c r="H126" s="118"/>
      <c r="I126" s="118"/>
      <c r="J126" s="118"/>
      <c r="K126" s="118"/>
      <c r="L126" s="119"/>
    </row>
    <row r="127" spans="2:12" s="40" customFormat="1" ht="15.75" thickBot="1" x14ac:dyDescent="0.3">
      <c r="B127" s="3" t="s">
        <v>35</v>
      </c>
      <c r="C127" s="120" t="s">
        <v>23</v>
      </c>
      <c r="D127" s="121"/>
      <c r="E127" s="120" t="s">
        <v>24</v>
      </c>
      <c r="F127" s="123"/>
      <c r="G127" s="120" t="s">
        <v>25</v>
      </c>
      <c r="H127" s="121"/>
      <c r="I127" s="123" t="s">
        <v>26</v>
      </c>
      <c r="J127" s="121"/>
      <c r="K127" s="123" t="s">
        <v>36</v>
      </c>
      <c r="L127" s="121"/>
    </row>
    <row r="128" spans="2:12" x14ac:dyDescent="0.25">
      <c r="B128" s="13">
        <v>1</v>
      </c>
      <c r="C128" s="54" t="s">
        <v>37</v>
      </c>
      <c r="D128" s="55">
        <v>0.81247583425840531</v>
      </c>
      <c r="E128" s="54" t="s">
        <v>37</v>
      </c>
      <c r="F128" s="56">
        <v>0.49646866551624574</v>
      </c>
      <c r="G128" s="54" t="s">
        <v>37</v>
      </c>
      <c r="H128" s="56">
        <v>0.52943644303363058</v>
      </c>
      <c r="I128" s="54" t="s">
        <v>37</v>
      </c>
      <c r="J128" s="56">
        <v>0.60899946570783836</v>
      </c>
      <c r="K128" s="57" t="s">
        <v>37</v>
      </c>
      <c r="L128" s="55">
        <v>0.59629197009800239</v>
      </c>
    </row>
    <row r="129" spans="2:12" x14ac:dyDescent="0.25">
      <c r="B129" s="7">
        <v>2</v>
      </c>
      <c r="C129" s="54" t="s">
        <v>38</v>
      </c>
      <c r="D129" s="58">
        <v>6.7736988409124052E-2</v>
      </c>
      <c r="E129" s="54" t="s">
        <v>39</v>
      </c>
      <c r="F129" s="56">
        <v>0.13459610949281356</v>
      </c>
      <c r="G129" s="54" t="s">
        <v>39</v>
      </c>
      <c r="H129" s="56">
        <v>0.10194361298409874</v>
      </c>
      <c r="I129" s="54" t="s">
        <v>41</v>
      </c>
      <c r="J129" s="56">
        <v>0.16435497648970684</v>
      </c>
      <c r="K129" s="54" t="s">
        <v>41</v>
      </c>
      <c r="L129" s="58">
        <v>0.11084834031516862</v>
      </c>
    </row>
    <row r="130" spans="2:12" x14ac:dyDescent="0.25">
      <c r="B130" s="7">
        <v>3</v>
      </c>
      <c r="C130" s="54" t="s">
        <v>40</v>
      </c>
      <c r="D130" s="58">
        <v>5.385914061401096E-2</v>
      </c>
      <c r="E130" s="54" t="s">
        <v>41</v>
      </c>
      <c r="F130" s="56">
        <v>0.13456230493589472</v>
      </c>
      <c r="G130" s="54" t="s">
        <v>40</v>
      </c>
      <c r="H130" s="56">
        <v>6.951660104951439E-2</v>
      </c>
      <c r="I130" s="54" t="s">
        <v>44</v>
      </c>
      <c r="J130" s="56">
        <v>0.10985167552645611</v>
      </c>
      <c r="K130" s="54" t="s">
        <v>44</v>
      </c>
      <c r="L130" s="58">
        <v>5.5927656095969898E-2</v>
      </c>
    </row>
    <row r="131" spans="2:12" x14ac:dyDescent="0.25">
      <c r="B131" s="7">
        <v>4</v>
      </c>
      <c r="C131" s="54" t="s">
        <v>42</v>
      </c>
      <c r="D131" s="59">
        <v>3.398471387737665E-2</v>
      </c>
      <c r="E131" s="54" t="s">
        <v>38</v>
      </c>
      <c r="F131" s="56">
        <v>8.8807706837708653E-2</v>
      </c>
      <c r="G131" s="54" t="s">
        <v>43</v>
      </c>
      <c r="H131" s="56">
        <v>5.3981711392623206E-2</v>
      </c>
      <c r="I131" s="54" t="s">
        <v>40</v>
      </c>
      <c r="J131" s="56">
        <v>4.0770850014320729E-2</v>
      </c>
      <c r="K131" s="54" t="s">
        <v>40</v>
      </c>
      <c r="L131" s="58">
        <v>5.2820488365957527E-2</v>
      </c>
    </row>
    <row r="132" spans="2:12" ht="15.75" thickBot="1" x14ac:dyDescent="0.3">
      <c r="B132" s="18">
        <v>5</v>
      </c>
      <c r="C132" s="60" t="s">
        <v>44</v>
      </c>
      <c r="D132" s="61">
        <v>3.1943322841082929E-2</v>
      </c>
      <c r="E132" s="62" t="s">
        <v>40</v>
      </c>
      <c r="F132" s="63">
        <v>6.2621259450954606E-2</v>
      </c>
      <c r="G132" s="62" t="s">
        <v>41</v>
      </c>
      <c r="H132" s="63">
        <v>4.3899938846772062E-2</v>
      </c>
      <c r="I132" s="62" t="s">
        <v>53</v>
      </c>
      <c r="J132" s="63">
        <v>2.9672258612091083E-2</v>
      </c>
      <c r="K132" s="62" t="s">
        <v>39</v>
      </c>
      <c r="L132" s="64">
        <v>4.667908216404857E-2</v>
      </c>
    </row>
    <row r="133" spans="2:12" x14ac:dyDescent="0.25">
      <c r="C133" s="33" t="s">
        <v>21</v>
      </c>
    </row>
    <row r="134" spans="2:12" ht="15.75" thickBot="1" x14ac:dyDescent="0.3"/>
    <row r="135" spans="2:12" ht="15.75" thickBot="1" x14ac:dyDescent="0.3">
      <c r="C135" s="122" t="s">
        <v>45</v>
      </c>
      <c r="D135" s="118"/>
      <c r="E135" s="118"/>
      <c r="F135" s="118"/>
      <c r="G135" s="118"/>
      <c r="H135" s="118"/>
      <c r="I135" s="118"/>
      <c r="J135" s="118"/>
      <c r="K135" s="118"/>
      <c r="L135" s="119"/>
    </row>
    <row r="136" spans="2:12" s="40" customFormat="1" ht="15.75" thickBot="1" x14ac:dyDescent="0.3">
      <c r="B136" s="3" t="s">
        <v>35</v>
      </c>
      <c r="C136" s="120" t="s">
        <v>23</v>
      </c>
      <c r="D136" s="121"/>
      <c r="E136" s="120" t="s">
        <v>24</v>
      </c>
      <c r="F136" s="123"/>
      <c r="G136" s="120" t="s">
        <v>25</v>
      </c>
      <c r="H136" s="121"/>
      <c r="I136" s="123" t="s">
        <v>26</v>
      </c>
      <c r="J136" s="121"/>
      <c r="K136" s="123" t="s">
        <v>36</v>
      </c>
      <c r="L136" s="121"/>
    </row>
    <row r="137" spans="2:12" x14ac:dyDescent="0.25">
      <c r="B137" s="13">
        <v>1</v>
      </c>
      <c r="C137" s="54" t="s">
        <v>37</v>
      </c>
      <c r="D137" s="55">
        <v>0.89262167804327663</v>
      </c>
      <c r="E137" s="54" t="s">
        <v>37</v>
      </c>
      <c r="F137" s="56">
        <v>0.83147457143008252</v>
      </c>
      <c r="G137" s="54" t="s">
        <v>37</v>
      </c>
      <c r="H137" s="56">
        <v>0.83618373567556659</v>
      </c>
      <c r="I137" s="54" t="s">
        <v>37</v>
      </c>
      <c r="J137" s="56">
        <v>0.73395388050679999</v>
      </c>
      <c r="K137" s="57" t="s">
        <v>37</v>
      </c>
      <c r="L137" s="55">
        <v>0.83654781224356711</v>
      </c>
    </row>
    <row r="138" spans="2:12" x14ac:dyDescent="0.25">
      <c r="B138" s="7">
        <v>2</v>
      </c>
      <c r="C138" s="54" t="s">
        <v>44</v>
      </c>
      <c r="D138" s="58">
        <v>6.3482192723452527E-2</v>
      </c>
      <c r="E138" s="54" t="s">
        <v>44</v>
      </c>
      <c r="F138" s="56">
        <v>6.8470182844958788E-2</v>
      </c>
      <c r="G138" s="54" t="s">
        <v>40</v>
      </c>
      <c r="H138" s="56">
        <v>4.4462605135797334E-2</v>
      </c>
      <c r="I138" s="54" t="s">
        <v>40</v>
      </c>
      <c r="J138" s="56">
        <v>0.1435933755141573</v>
      </c>
      <c r="K138" s="54" t="s">
        <v>44</v>
      </c>
      <c r="L138" s="58">
        <v>5.4714018875363278E-2</v>
      </c>
    </row>
    <row r="139" spans="2:12" x14ac:dyDescent="0.25">
      <c r="B139" s="7">
        <v>3</v>
      </c>
      <c r="C139" s="54" t="s">
        <v>39</v>
      </c>
      <c r="D139" s="58">
        <v>2.2398081155105189E-2</v>
      </c>
      <c r="E139" s="54" t="s">
        <v>38</v>
      </c>
      <c r="F139" s="56">
        <v>3.9437181733582904E-2</v>
      </c>
      <c r="G139" s="54" t="s">
        <v>42</v>
      </c>
      <c r="H139" s="56">
        <v>4.4124680565752909E-2</v>
      </c>
      <c r="I139" s="54" t="s">
        <v>44</v>
      </c>
      <c r="J139" s="56">
        <v>5.4652910046683066E-2</v>
      </c>
      <c r="K139" s="54" t="s">
        <v>40</v>
      </c>
      <c r="L139" s="58">
        <v>4.4701472903908669E-2</v>
      </c>
    </row>
    <row r="140" spans="2:12" x14ac:dyDescent="0.25">
      <c r="B140" s="7">
        <v>4</v>
      </c>
      <c r="C140" s="54" t="s">
        <v>42</v>
      </c>
      <c r="D140" s="59">
        <v>2.1498048078164928E-2</v>
      </c>
      <c r="E140" s="54" t="s">
        <v>40</v>
      </c>
      <c r="F140" s="56">
        <v>3.254264518735988E-2</v>
      </c>
      <c r="G140" s="54" t="s">
        <v>44</v>
      </c>
      <c r="H140" s="56">
        <v>3.5268317088994083E-2</v>
      </c>
      <c r="I140" s="54" t="s">
        <v>38</v>
      </c>
      <c r="J140" s="56">
        <v>3.8249911113014373E-2</v>
      </c>
      <c r="K140" s="54" t="s">
        <v>42</v>
      </c>
      <c r="L140" s="58">
        <v>2.4641058165269455E-2</v>
      </c>
    </row>
    <row r="141" spans="2:12" ht="15.75" thickBot="1" x14ac:dyDescent="0.3">
      <c r="B141" s="18">
        <v>5</v>
      </c>
      <c r="C141" s="60" t="s">
        <v>46</v>
      </c>
      <c r="D141" s="61" t="s">
        <v>46</v>
      </c>
      <c r="E141" s="62" t="s">
        <v>42</v>
      </c>
      <c r="F141" s="63">
        <v>2.8075418804016029E-2</v>
      </c>
      <c r="G141" s="62" t="s">
        <v>38</v>
      </c>
      <c r="H141" s="63">
        <v>2.8326731178192781E-2</v>
      </c>
      <c r="I141" s="62" t="s">
        <v>43</v>
      </c>
      <c r="J141" s="63">
        <v>2.214822644736221E-2</v>
      </c>
      <c r="K141" s="62" t="s">
        <v>38</v>
      </c>
      <c r="L141" s="64">
        <v>2.2635560066056163E-2</v>
      </c>
    </row>
    <row r="142" spans="2:12" x14ac:dyDescent="0.25">
      <c r="C142" s="33" t="s">
        <v>21</v>
      </c>
    </row>
    <row r="143" spans="2:12" ht="15.75" thickBot="1" x14ac:dyDescent="0.3"/>
    <row r="144" spans="2:12" ht="15.75" thickBot="1" x14ac:dyDescent="0.3">
      <c r="C144" s="117">
        <v>2016</v>
      </c>
      <c r="D144" s="124"/>
      <c r="E144" s="124"/>
      <c r="F144" s="124"/>
      <c r="G144" s="124"/>
      <c r="H144" s="124"/>
      <c r="I144" s="124"/>
      <c r="J144" s="124"/>
      <c r="K144" s="124"/>
      <c r="L144" s="125"/>
    </row>
    <row r="145" spans="2:12" ht="15.75" thickBot="1" x14ac:dyDescent="0.3">
      <c r="B145" s="3" t="s">
        <v>35</v>
      </c>
      <c r="C145" s="120" t="s">
        <v>23</v>
      </c>
      <c r="D145" s="121"/>
      <c r="E145" s="120" t="s">
        <v>24</v>
      </c>
      <c r="F145" s="123"/>
      <c r="G145" s="120" t="s">
        <v>25</v>
      </c>
      <c r="H145" s="121"/>
      <c r="I145" s="123" t="s">
        <v>26</v>
      </c>
      <c r="J145" s="121"/>
      <c r="K145" s="123" t="s">
        <v>36</v>
      </c>
      <c r="L145" s="121"/>
    </row>
    <row r="146" spans="2:12" x14ac:dyDescent="0.25">
      <c r="B146" s="13">
        <v>1</v>
      </c>
      <c r="C146" s="57" t="s">
        <v>37</v>
      </c>
      <c r="D146" s="55">
        <v>0.62969369724742208</v>
      </c>
      <c r="E146" s="57" t="s">
        <v>37</v>
      </c>
      <c r="F146" s="55">
        <v>0.83694425881399381</v>
      </c>
      <c r="G146" s="57" t="s">
        <v>37</v>
      </c>
      <c r="H146" s="55">
        <v>0.9384918317535349</v>
      </c>
      <c r="I146" s="57" t="s">
        <v>37</v>
      </c>
      <c r="J146" s="55">
        <v>0.88385608089637591</v>
      </c>
      <c r="K146" s="57" t="s">
        <v>37</v>
      </c>
      <c r="L146" s="55">
        <v>0.862437377206274</v>
      </c>
    </row>
    <row r="147" spans="2:12" x14ac:dyDescent="0.25">
      <c r="B147" s="7">
        <v>2</v>
      </c>
      <c r="C147" s="54" t="s">
        <v>44</v>
      </c>
      <c r="D147" s="58">
        <v>0.17011838060362833</v>
      </c>
      <c r="E147" s="54" t="s">
        <v>38</v>
      </c>
      <c r="F147" s="58">
        <v>5.9823030405413667E-2</v>
      </c>
      <c r="G147" s="54" t="s">
        <v>40</v>
      </c>
      <c r="H147" s="58">
        <v>2.7297906930568383E-2</v>
      </c>
      <c r="I147" s="54" t="s">
        <v>40</v>
      </c>
      <c r="J147" s="58">
        <v>6.8008244887898958E-2</v>
      </c>
      <c r="K147" s="54" t="s">
        <v>40</v>
      </c>
      <c r="L147" s="58">
        <v>3.9587238600034595E-2</v>
      </c>
    </row>
    <row r="148" spans="2:12" x14ac:dyDescent="0.25">
      <c r="B148" s="7">
        <v>3</v>
      </c>
      <c r="C148" s="54" t="s">
        <v>47</v>
      </c>
      <c r="D148" s="58">
        <v>0.11013639517891802</v>
      </c>
      <c r="E148" s="54" t="s">
        <v>40</v>
      </c>
      <c r="F148" s="58">
        <v>5.129651507868891E-2</v>
      </c>
      <c r="G148" s="54" t="s">
        <v>38</v>
      </c>
      <c r="H148" s="58">
        <v>2.1222723415528409E-2</v>
      </c>
      <c r="I148" s="54" t="s">
        <v>39</v>
      </c>
      <c r="J148" s="58">
        <v>3.34385774051724E-2</v>
      </c>
      <c r="K148" s="54" t="s">
        <v>38</v>
      </c>
      <c r="L148" s="58">
        <v>3.375291015286138E-2</v>
      </c>
    </row>
    <row r="149" spans="2:12" x14ac:dyDescent="0.25">
      <c r="B149" s="7">
        <v>4</v>
      </c>
      <c r="C149" s="65" t="s">
        <v>38</v>
      </c>
      <c r="D149" s="59">
        <v>8.3324931750327819E-2</v>
      </c>
      <c r="E149" s="54" t="s">
        <v>44</v>
      </c>
      <c r="F149" s="58">
        <v>4.1087023375121226E-2</v>
      </c>
      <c r="G149" s="54" t="s">
        <v>42</v>
      </c>
      <c r="H149" s="58">
        <v>6.8469446141318025E-3</v>
      </c>
      <c r="I149" s="54" t="s">
        <v>38</v>
      </c>
      <c r="J149" s="58">
        <v>9.4991068149648233E-3</v>
      </c>
      <c r="K149" s="54" t="s">
        <v>44</v>
      </c>
      <c r="L149" s="58">
        <v>3.3406462183305702E-2</v>
      </c>
    </row>
    <row r="150" spans="2:12" ht="15.75" thickBot="1" x14ac:dyDescent="0.3">
      <c r="B150" s="18">
        <v>5</v>
      </c>
      <c r="C150" s="60" t="s">
        <v>41</v>
      </c>
      <c r="D150" s="61">
        <v>4.1861874008388865E-3</v>
      </c>
      <c r="E150" s="62" t="s">
        <v>42</v>
      </c>
      <c r="F150" s="64">
        <v>1.084917232678257E-2</v>
      </c>
      <c r="G150" s="62" t="s">
        <v>44</v>
      </c>
      <c r="H150" s="64">
        <v>6.1405932862366201E-3</v>
      </c>
      <c r="I150" s="62" t="s">
        <v>42</v>
      </c>
      <c r="J150" s="64">
        <v>5.1979899955880392E-3</v>
      </c>
      <c r="K150" s="62" t="s">
        <v>47</v>
      </c>
      <c r="L150" s="64">
        <v>1.4866663043436718E-2</v>
      </c>
    </row>
    <row r="151" spans="2:12" x14ac:dyDescent="0.25">
      <c r="B151" s="40"/>
      <c r="C151" s="33" t="s">
        <v>21</v>
      </c>
      <c r="D151" s="66"/>
      <c r="E151" s="67"/>
      <c r="F151" s="66"/>
      <c r="G151" s="67"/>
      <c r="H151" s="66"/>
      <c r="I151" s="67"/>
      <c r="J151" s="66"/>
      <c r="K151" s="67"/>
      <c r="L151" s="68"/>
    </row>
    <row r="152" spans="2:12" ht="15.75" thickBot="1" x14ac:dyDescent="0.3"/>
    <row r="153" spans="2:12" ht="15.75" thickBot="1" x14ac:dyDescent="0.3">
      <c r="C153" s="117">
        <v>2015</v>
      </c>
      <c r="D153" s="124"/>
      <c r="E153" s="124"/>
      <c r="F153" s="124"/>
      <c r="G153" s="124"/>
      <c r="H153" s="124"/>
      <c r="I153" s="124"/>
      <c r="J153" s="124"/>
      <c r="K153" s="124"/>
      <c r="L153" s="125"/>
    </row>
    <row r="154" spans="2:12" ht="15.75" thickBot="1" x14ac:dyDescent="0.3">
      <c r="B154" s="3" t="s">
        <v>35</v>
      </c>
      <c r="C154" s="120" t="s">
        <v>23</v>
      </c>
      <c r="D154" s="121"/>
      <c r="E154" s="120" t="s">
        <v>24</v>
      </c>
      <c r="F154" s="123"/>
      <c r="G154" s="120" t="s">
        <v>25</v>
      </c>
      <c r="H154" s="121"/>
      <c r="I154" s="123" t="s">
        <v>26</v>
      </c>
      <c r="J154" s="121"/>
      <c r="K154" s="123" t="s">
        <v>36</v>
      </c>
      <c r="L154" s="121"/>
    </row>
    <row r="155" spans="2:12" x14ac:dyDescent="0.25">
      <c r="B155" s="13">
        <v>1</v>
      </c>
      <c r="C155" s="57" t="s">
        <v>37</v>
      </c>
      <c r="D155" s="55">
        <v>0.77254585920653429</v>
      </c>
      <c r="E155" s="57" t="s">
        <v>37</v>
      </c>
      <c r="F155" s="55">
        <v>0.86048454556367648</v>
      </c>
      <c r="G155" s="57" t="s">
        <v>37</v>
      </c>
      <c r="H155" s="55">
        <v>0.58276586283594256</v>
      </c>
      <c r="I155" s="57" t="s">
        <v>37</v>
      </c>
      <c r="J155" s="55">
        <v>0.52629613665298813</v>
      </c>
      <c r="K155" s="57" t="s">
        <v>37</v>
      </c>
      <c r="L155" s="55">
        <v>0.70694678677732337</v>
      </c>
    </row>
    <row r="156" spans="2:12" x14ac:dyDescent="0.25">
      <c r="B156" s="7">
        <v>2</v>
      </c>
      <c r="C156" s="54" t="s">
        <v>47</v>
      </c>
      <c r="D156" s="58">
        <v>0.14153896140054753</v>
      </c>
      <c r="E156" s="54" t="s">
        <v>38</v>
      </c>
      <c r="F156" s="58">
        <v>0.1050648791622168</v>
      </c>
      <c r="G156" s="54" t="s">
        <v>41</v>
      </c>
      <c r="H156" s="58">
        <v>0.3192860454436548</v>
      </c>
      <c r="I156" s="54" t="s">
        <v>41</v>
      </c>
      <c r="J156" s="58">
        <v>0.32068804820407643</v>
      </c>
      <c r="K156" s="54" t="s">
        <v>41</v>
      </c>
      <c r="L156" s="58">
        <v>0.1215153082207473</v>
      </c>
    </row>
    <row r="157" spans="2:12" x14ac:dyDescent="0.25">
      <c r="B157" s="7">
        <v>3</v>
      </c>
      <c r="C157" s="54" t="s">
        <v>48</v>
      </c>
      <c r="D157" s="58">
        <v>4.0648124638882059E-2</v>
      </c>
      <c r="E157" s="54" t="s">
        <v>40</v>
      </c>
      <c r="F157" s="58">
        <v>2.2573246432315983E-2</v>
      </c>
      <c r="G157" s="54" t="s">
        <v>44</v>
      </c>
      <c r="H157" s="58">
        <v>5.5253066997545758E-2</v>
      </c>
      <c r="I157" s="54" t="s">
        <v>44</v>
      </c>
      <c r="J157" s="58">
        <v>6.6740997740154281E-2</v>
      </c>
      <c r="K157" s="54" t="s">
        <v>47</v>
      </c>
      <c r="L157" s="58">
        <v>5.8930006326773615E-2</v>
      </c>
    </row>
    <row r="158" spans="2:12" x14ac:dyDescent="0.25">
      <c r="B158" s="7">
        <v>4</v>
      </c>
      <c r="C158" s="65" t="s">
        <v>40</v>
      </c>
      <c r="D158" s="59">
        <v>2.6094674586441734E-2</v>
      </c>
      <c r="E158" s="54" t="s">
        <v>48</v>
      </c>
      <c r="F158" s="58">
        <v>6.4831794811922791E-3</v>
      </c>
      <c r="G158" s="54" t="s">
        <v>38</v>
      </c>
      <c r="H158" s="58">
        <v>3.6927937304642895E-2</v>
      </c>
      <c r="I158" s="54" t="s">
        <v>47</v>
      </c>
      <c r="J158" s="58">
        <v>5.0660532244094718E-2</v>
      </c>
      <c r="K158" s="54" t="s">
        <v>38</v>
      </c>
      <c r="L158" s="58">
        <v>4.5582258750523921E-2</v>
      </c>
    </row>
    <row r="159" spans="2:12" ht="15.75" thickBot="1" x14ac:dyDescent="0.3">
      <c r="B159" s="18">
        <v>5</v>
      </c>
      <c r="C159" s="60" t="s">
        <v>44</v>
      </c>
      <c r="D159" s="61">
        <v>1.0679129056334653E-2</v>
      </c>
      <c r="E159" s="62" t="s">
        <v>42</v>
      </c>
      <c r="F159" s="64">
        <v>5.3941493605985154E-3</v>
      </c>
      <c r="G159" s="62" t="s">
        <v>40</v>
      </c>
      <c r="H159" s="64">
        <v>5.5100017814508767E-3</v>
      </c>
      <c r="I159" s="62" t="s">
        <v>48</v>
      </c>
      <c r="J159" s="64">
        <v>1.7748002667782856E-2</v>
      </c>
      <c r="K159" s="62" t="s">
        <v>44</v>
      </c>
      <c r="L159" s="64">
        <v>2.6805650206331411E-2</v>
      </c>
    </row>
    <row r="160" spans="2:12" x14ac:dyDescent="0.25">
      <c r="B160" s="40"/>
      <c r="C160" s="33" t="s">
        <v>21</v>
      </c>
      <c r="D160" s="66"/>
      <c r="E160" s="67"/>
      <c r="F160" s="66"/>
      <c r="G160" s="67"/>
      <c r="H160" s="66"/>
      <c r="I160" s="67"/>
      <c r="J160" s="66"/>
      <c r="K160" s="67"/>
      <c r="L160" s="68"/>
    </row>
    <row r="161" spans="2:12" ht="15.75" thickBot="1" x14ac:dyDescent="0.3"/>
    <row r="162" spans="2:12" ht="15.75" thickBot="1" x14ac:dyDescent="0.3">
      <c r="C162" s="117">
        <v>2014</v>
      </c>
      <c r="D162" s="124"/>
      <c r="E162" s="124"/>
      <c r="F162" s="124"/>
      <c r="G162" s="124"/>
      <c r="H162" s="124"/>
      <c r="I162" s="124"/>
      <c r="J162" s="124"/>
      <c r="K162" s="124"/>
      <c r="L162" s="125"/>
    </row>
    <row r="163" spans="2:12" ht="15.75" thickBot="1" x14ac:dyDescent="0.3">
      <c r="B163" s="3" t="s">
        <v>35</v>
      </c>
      <c r="C163" s="120" t="s">
        <v>23</v>
      </c>
      <c r="D163" s="121"/>
      <c r="E163" s="120" t="s">
        <v>24</v>
      </c>
      <c r="F163" s="123"/>
      <c r="G163" s="120" t="s">
        <v>25</v>
      </c>
      <c r="H163" s="121"/>
      <c r="I163" s="123" t="s">
        <v>26</v>
      </c>
      <c r="J163" s="121"/>
      <c r="K163" s="123" t="s">
        <v>36</v>
      </c>
      <c r="L163" s="121"/>
    </row>
    <row r="164" spans="2:12" x14ac:dyDescent="0.25">
      <c r="B164" s="13">
        <v>1</v>
      </c>
      <c r="C164" s="57" t="s">
        <v>37</v>
      </c>
      <c r="D164" s="55">
        <v>0.73464773467172595</v>
      </c>
      <c r="E164" s="57" t="s">
        <v>37</v>
      </c>
      <c r="F164" s="55">
        <v>0.49595252411232321</v>
      </c>
      <c r="G164" s="57" t="s">
        <v>37</v>
      </c>
      <c r="H164" s="55">
        <v>0.55105128330227071</v>
      </c>
      <c r="I164" s="57" t="s">
        <v>37</v>
      </c>
      <c r="J164" s="55">
        <v>0.64421301031097078</v>
      </c>
      <c r="K164" s="57" t="s">
        <v>37</v>
      </c>
      <c r="L164" s="55">
        <v>0.60386836583210413</v>
      </c>
    </row>
    <row r="165" spans="2:12" x14ac:dyDescent="0.25">
      <c r="B165" s="7">
        <v>2</v>
      </c>
      <c r="C165" s="54" t="s">
        <v>49</v>
      </c>
      <c r="D165" s="58">
        <v>0.1959472493830603</v>
      </c>
      <c r="E165" s="54" t="s">
        <v>49</v>
      </c>
      <c r="F165" s="58">
        <v>0.33176287515313285</v>
      </c>
      <c r="G165" s="54" t="s">
        <v>49</v>
      </c>
      <c r="H165" s="58">
        <v>0.1858206695559749</v>
      </c>
      <c r="I165" s="54" t="s">
        <v>49</v>
      </c>
      <c r="J165" s="58">
        <v>0.21301837232859716</v>
      </c>
      <c r="K165" s="54" t="s">
        <v>49</v>
      </c>
      <c r="L165" s="58">
        <v>0.23458430003483</v>
      </c>
    </row>
    <row r="166" spans="2:12" x14ac:dyDescent="0.25">
      <c r="B166" s="7">
        <v>3</v>
      </c>
      <c r="C166" s="54" t="s">
        <v>44</v>
      </c>
      <c r="D166" s="58">
        <v>6.8156540950983738E-2</v>
      </c>
      <c r="E166" s="54" t="s">
        <v>38</v>
      </c>
      <c r="F166" s="58">
        <v>8.7867638759292432E-2</v>
      </c>
      <c r="G166" s="54" t="s">
        <v>44</v>
      </c>
      <c r="H166" s="58">
        <v>0.12558520766017894</v>
      </c>
      <c r="I166" s="54" t="s">
        <v>44</v>
      </c>
      <c r="J166" s="58">
        <v>7.0314609428799746E-2</v>
      </c>
      <c r="K166" s="54" t="s">
        <v>44</v>
      </c>
      <c r="L166" s="58">
        <v>7.5155377058289161E-2</v>
      </c>
    </row>
    <row r="167" spans="2:12" x14ac:dyDescent="0.25">
      <c r="B167" s="7">
        <v>4</v>
      </c>
      <c r="C167" s="65" t="s">
        <v>50</v>
      </c>
      <c r="D167" s="59" t="s">
        <v>50</v>
      </c>
      <c r="E167" s="54" t="s">
        <v>44</v>
      </c>
      <c r="F167" s="58">
        <v>4.5749470422982802E-2</v>
      </c>
      <c r="G167" s="54" t="s">
        <v>38</v>
      </c>
      <c r="H167" s="58">
        <v>0.10911579484558459</v>
      </c>
      <c r="I167" s="54" t="s">
        <v>38</v>
      </c>
      <c r="J167" s="58">
        <v>6.4425838649210115E-2</v>
      </c>
      <c r="K167" s="54" t="s">
        <v>38</v>
      </c>
      <c r="L167" s="58">
        <v>6.7515625960808637E-2</v>
      </c>
    </row>
    <row r="168" spans="2:12" ht="15.75" thickBot="1" x14ac:dyDescent="0.3">
      <c r="B168" s="18">
        <v>5</v>
      </c>
      <c r="C168" s="60" t="s">
        <v>50</v>
      </c>
      <c r="D168" s="61" t="s">
        <v>50</v>
      </c>
      <c r="E168" s="62" t="s">
        <v>39</v>
      </c>
      <c r="F168" s="64">
        <v>2.8017169668218388E-2</v>
      </c>
      <c r="G168" s="62" t="s">
        <v>40</v>
      </c>
      <c r="H168" s="64">
        <v>2.1886402535230005E-2</v>
      </c>
      <c r="I168" s="62" t="s">
        <v>42</v>
      </c>
      <c r="J168" s="64">
        <v>2.4388785520605095E-3</v>
      </c>
      <c r="K168" s="62" t="s">
        <v>39</v>
      </c>
      <c r="L168" s="64">
        <v>8.5675239882737654E-3</v>
      </c>
    </row>
    <row r="169" spans="2:12" x14ac:dyDescent="0.25">
      <c r="B169" s="40"/>
      <c r="C169" s="33" t="s">
        <v>21</v>
      </c>
      <c r="D169" s="66"/>
      <c r="E169" s="67"/>
      <c r="F169" s="66"/>
      <c r="G169" s="67"/>
      <c r="H169" s="66"/>
      <c r="I169" s="67"/>
      <c r="J169" s="66"/>
      <c r="K169" s="67"/>
      <c r="L169" s="68"/>
    </row>
    <row r="170" spans="2:12" ht="15.75" thickBot="1" x14ac:dyDescent="0.3"/>
    <row r="171" spans="2:12" ht="15.75" thickBot="1" x14ac:dyDescent="0.3">
      <c r="C171" s="117" t="s">
        <v>51</v>
      </c>
      <c r="D171" s="124"/>
      <c r="E171" s="124"/>
      <c r="F171" s="124"/>
      <c r="G171" s="124"/>
      <c r="H171" s="124"/>
      <c r="I171" s="124"/>
      <c r="J171" s="124"/>
      <c r="K171" s="124"/>
      <c r="L171" s="125"/>
    </row>
    <row r="172" spans="2:12" s="40" customFormat="1" ht="15.75" thickBot="1" x14ac:dyDescent="0.3">
      <c r="B172" s="3" t="s">
        <v>35</v>
      </c>
      <c r="C172" s="120" t="s">
        <v>23</v>
      </c>
      <c r="D172" s="121"/>
      <c r="E172" s="120" t="s">
        <v>24</v>
      </c>
      <c r="F172" s="123"/>
      <c r="G172" s="120" t="s">
        <v>25</v>
      </c>
      <c r="H172" s="121"/>
      <c r="I172" s="123" t="s">
        <v>26</v>
      </c>
      <c r="J172" s="121"/>
      <c r="K172" s="123" t="s">
        <v>36</v>
      </c>
      <c r="L172" s="121"/>
    </row>
    <row r="173" spans="2:12" x14ac:dyDescent="0.25">
      <c r="B173" s="13">
        <v>1</v>
      </c>
      <c r="C173" s="57" t="s">
        <v>47</v>
      </c>
      <c r="D173" s="55">
        <v>0.50271178894175017</v>
      </c>
      <c r="E173" s="57" t="s">
        <v>37</v>
      </c>
      <c r="F173" s="55">
        <v>0.51352013037780897</v>
      </c>
      <c r="G173" s="57" t="s">
        <v>37</v>
      </c>
      <c r="H173" s="55">
        <v>0.48726825042521066</v>
      </c>
      <c r="I173" s="57" t="s">
        <v>37</v>
      </c>
      <c r="J173" s="55">
        <v>0.71994202515578121</v>
      </c>
      <c r="K173" s="57" t="s">
        <v>37</v>
      </c>
      <c r="L173" s="55">
        <v>0.51748125551794755</v>
      </c>
    </row>
    <row r="174" spans="2:12" x14ac:dyDescent="0.25">
      <c r="B174" s="7">
        <v>2</v>
      </c>
      <c r="C174" s="54" t="s">
        <v>37</v>
      </c>
      <c r="D174" s="58">
        <v>0.3441899617916887</v>
      </c>
      <c r="E174" s="54" t="s">
        <v>47</v>
      </c>
      <c r="F174" s="58">
        <v>0.17646658577746124</v>
      </c>
      <c r="G174" s="54" t="s">
        <v>44</v>
      </c>
      <c r="H174" s="58">
        <v>0.17031183184526202</v>
      </c>
      <c r="I174" s="54" t="s">
        <v>44</v>
      </c>
      <c r="J174" s="58">
        <v>0.11455038383121253</v>
      </c>
      <c r="K174" s="54" t="s">
        <v>44</v>
      </c>
      <c r="L174" s="58">
        <v>0.13298590896895179</v>
      </c>
    </row>
    <row r="175" spans="2:12" x14ac:dyDescent="0.25">
      <c r="B175" s="7">
        <v>3</v>
      </c>
      <c r="C175" s="54" t="s">
        <v>44</v>
      </c>
      <c r="D175" s="58">
        <v>4.8166574292070191E-2</v>
      </c>
      <c r="E175" s="54" t="s">
        <v>44</v>
      </c>
      <c r="F175" s="58">
        <v>0.15054247355771558</v>
      </c>
      <c r="G175" s="54" t="s">
        <v>52</v>
      </c>
      <c r="H175" s="58">
        <v>0.11645435532484735</v>
      </c>
      <c r="I175" s="54" t="s">
        <v>53</v>
      </c>
      <c r="J175" s="58">
        <v>4.671645435645265E-2</v>
      </c>
      <c r="K175" s="54" t="s">
        <v>47</v>
      </c>
      <c r="L175" s="58">
        <v>0.12834030090735676</v>
      </c>
    </row>
    <row r="176" spans="2:12" x14ac:dyDescent="0.25">
      <c r="B176" s="7">
        <v>4</v>
      </c>
      <c r="C176" s="54" t="s">
        <v>38</v>
      </c>
      <c r="D176" s="58">
        <v>3.1289948547362223E-2</v>
      </c>
      <c r="E176" s="54" t="s">
        <v>53</v>
      </c>
      <c r="F176" s="58">
        <v>9.5953962695164804E-2</v>
      </c>
      <c r="G176" s="54" t="s">
        <v>53</v>
      </c>
      <c r="H176" s="58">
        <v>9.3199274849614544E-2</v>
      </c>
      <c r="I176" s="54" t="s">
        <v>52</v>
      </c>
      <c r="J176" s="58">
        <v>4.1821009184632198E-2</v>
      </c>
      <c r="K176" s="54" t="s">
        <v>53</v>
      </c>
      <c r="L176" s="58">
        <v>6.8139054048979519E-2</v>
      </c>
    </row>
    <row r="177" spans="2:12" ht="15.75" thickBot="1" x14ac:dyDescent="0.3">
      <c r="B177" s="18">
        <v>5</v>
      </c>
      <c r="C177" s="62" t="s">
        <v>54</v>
      </c>
      <c r="D177" s="64">
        <v>2.5183496530341395E-2</v>
      </c>
      <c r="E177" s="62" t="s">
        <v>40</v>
      </c>
      <c r="F177" s="64">
        <v>1.5427108352106568E-2</v>
      </c>
      <c r="G177" s="62" t="s">
        <v>49</v>
      </c>
      <c r="H177" s="64">
        <v>6.8399793718947735E-2</v>
      </c>
      <c r="I177" s="62" t="s">
        <v>49</v>
      </c>
      <c r="J177" s="64">
        <v>3.804728680482039E-2</v>
      </c>
      <c r="K177" s="62" t="s">
        <v>52</v>
      </c>
      <c r="L177" s="64">
        <v>5.317943227558284E-2</v>
      </c>
    </row>
    <row r="178" spans="2:12" x14ac:dyDescent="0.25">
      <c r="B178" s="40"/>
      <c r="C178" s="33" t="s">
        <v>21</v>
      </c>
      <c r="D178" s="66"/>
      <c r="E178" s="67"/>
      <c r="F178" s="66"/>
      <c r="G178" s="67"/>
      <c r="H178" s="66"/>
      <c r="I178" s="67"/>
      <c r="J178" s="66"/>
      <c r="K178" s="67"/>
      <c r="L178" s="68"/>
    </row>
    <row r="179" spans="2:12" ht="15.75" thickBot="1" x14ac:dyDescent="0.3"/>
    <row r="180" spans="2:12" ht="15.75" thickBot="1" x14ac:dyDescent="0.3">
      <c r="C180" s="117" t="s">
        <v>55</v>
      </c>
      <c r="D180" s="124"/>
      <c r="E180" s="124"/>
      <c r="F180" s="124"/>
      <c r="G180" s="124"/>
      <c r="H180" s="124"/>
      <c r="I180" s="124"/>
      <c r="J180" s="124"/>
      <c r="K180" s="124"/>
      <c r="L180" s="125"/>
    </row>
    <row r="181" spans="2:12" s="40" customFormat="1" ht="15.75" thickBot="1" x14ac:dyDescent="0.3">
      <c r="B181" s="3" t="s">
        <v>35</v>
      </c>
      <c r="C181" s="120" t="s">
        <v>23</v>
      </c>
      <c r="D181" s="121"/>
      <c r="E181" s="120" t="s">
        <v>24</v>
      </c>
      <c r="F181" s="123"/>
      <c r="G181" s="120" t="s">
        <v>25</v>
      </c>
      <c r="H181" s="121"/>
      <c r="I181" s="123" t="s">
        <v>26</v>
      </c>
      <c r="J181" s="121"/>
      <c r="K181" s="123" t="s">
        <v>36</v>
      </c>
      <c r="L181" s="121"/>
    </row>
    <row r="182" spans="2:12" x14ac:dyDescent="0.25">
      <c r="B182" s="13">
        <v>1</v>
      </c>
      <c r="C182" s="57" t="s">
        <v>37</v>
      </c>
      <c r="D182" s="55">
        <v>0.90600000000000003</v>
      </c>
      <c r="E182" s="57" t="s">
        <v>37</v>
      </c>
      <c r="F182" s="55">
        <v>0.73702732388329373</v>
      </c>
      <c r="G182" s="57" t="s">
        <v>37</v>
      </c>
      <c r="H182" s="55">
        <v>0.79168683585428745</v>
      </c>
      <c r="I182" s="57" t="s">
        <v>37</v>
      </c>
      <c r="J182" s="55">
        <v>0.49290344689722138</v>
      </c>
      <c r="K182" s="57" t="s">
        <v>37</v>
      </c>
      <c r="L182" s="55">
        <v>0.64460331963029782</v>
      </c>
    </row>
    <row r="183" spans="2:12" x14ac:dyDescent="0.25">
      <c r="B183" s="7">
        <v>2</v>
      </c>
      <c r="C183" s="54" t="s">
        <v>52</v>
      </c>
      <c r="D183" s="58">
        <v>6.4000000000000001E-2</v>
      </c>
      <c r="E183" s="54" t="s">
        <v>49</v>
      </c>
      <c r="F183" s="58">
        <v>0.16244234815996964</v>
      </c>
      <c r="G183" s="54" t="s">
        <v>49</v>
      </c>
      <c r="H183" s="58">
        <v>6.0321460614456805E-2</v>
      </c>
      <c r="I183" s="54" t="s">
        <v>44</v>
      </c>
      <c r="J183" s="58">
        <v>0.13707627723677071</v>
      </c>
      <c r="K183" s="54" t="s">
        <v>44</v>
      </c>
      <c r="L183" s="58">
        <v>8.0600127256955631E-2</v>
      </c>
    </row>
    <row r="184" spans="2:12" x14ac:dyDescent="0.25">
      <c r="B184" s="7">
        <v>3</v>
      </c>
      <c r="C184" s="54" t="s">
        <v>38</v>
      </c>
      <c r="D184" s="58">
        <v>1.0999999999999999E-2</v>
      </c>
      <c r="E184" s="54" t="s">
        <v>40</v>
      </c>
      <c r="F184" s="58">
        <v>6.1309721770867895E-2</v>
      </c>
      <c r="G184" s="54" t="s">
        <v>38</v>
      </c>
      <c r="H184" s="58">
        <v>2.9016943223748405E-2</v>
      </c>
      <c r="I184" s="54" t="s">
        <v>47</v>
      </c>
      <c r="J184" s="58">
        <v>0.12168375360539167</v>
      </c>
      <c r="K184" s="54" t="s">
        <v>47</v>
      </c>
      <c r="L184" s="58">
        <v>6.4799460800356215E-2</v>
      </c>
    </row>
    <row r="185" spans="2:12" x14ac:dyDescent="0.25">
      <c r="B185" s="7">
        <v>4</v>
      </c>
      <c r="C185" s="54" t="s">
        <v>39</v>
      </c>
      <c r="D185" s="58">
        <v>0.01</v>
      </c>
      <c r="E185" s="54" t="s">
        <v>42</v>
      </c>
      <c r="F185" s="58">
        <v>2.3659834336681427E-2</v>
      </c>
      <c r="G185" s="54" t="s">
        <v>44</v>
      </c>
      <c r="H185" s="58">
        <v>2.7243499836233497E-2</v>
      </c>
      <c r="I185" s="54" t="s">
        <v>56</v>
      </c>
      <c r="J185" s="58">
        <v>7.916155010423509E-2</v>
      </c>
      <c r="K185" s="54" t="s">
        <v>56</v>
      </c>
      <c r="L185" s="58">
        <v>4.8177585500006691E-2</v>
      </c>
    </row>
    <row r="186" spans="2:12" ht="15.75" thickBot="1" x14ac:dyDescent="0.3">
      <c r="B186" s="18">
        <v>5</v>
      </c>
      <c r="C186" s="62" t="s">
        <v>42</v>
      </c>
      <c r="D186" s="64">
        <v>5.0000000000000001E-3</v>
      </c>
      <c r="E186" s="62" t="s">
        <v>38</v>
      </c>
      <c r="F186" s="64">
        <v>1.1429939049804156E-2</v>
      </c>
      <c r="G186" s="62" t="s">
        <v>57</v>
      </c>
      <c r="H186" s="64">
        <v>2.2920489633690734E-2</v>
      </c>
      <c r="I186" s="62" t="s">
        <v>41</v>
      </c>
      <c r="J186" s="64">
        <v>4.5463631950195621E-2</v>
      </c>
      <c r="K186" s="62" t="s">
        <v>49</v>
      </c>
      <c r="L186" s="64">
        <v>3.4977413715282638E-2</v>
      </c>
    </row>
    <row r="187" spans="2:12" x14ac:dyDescent="0.25">
      <c r="B187" s="40"/>
      <c r="C187" s="33" t="s">
        <v>21</v>
      </c>
      <c r="D187" s="66"/>
      <c r="E187" s="67"/>
      <c r="F187" s="66"/>
      <c r="G187" s="67"/>
      <c r="H187" s="66"/>
      <c r="I187" s="67"/>
      <c r="J187" s="66"/>
      <c r="K187" s="67"/>
      <c r="L187" s="68"/>
    </row>
    <row r="188" spans="2:12" ht="15.75" thickBot="1" x14ac:dyDescent="0.3"/>
    <row r="189" spans="2:12" ht="15.75" thickBot="1" x14ac:dyDescent="0.3">
      <c r="C189" s="117" t="s">
        <v>58</v>
      </c>
      <c r="D189" s="124"/>
      <c r="E189" s="124"/>
      <c r="F189" s="124"/>
      <c r="G189" s="124"/>
      <c r="H189" s="124"/>
      <c r="I189" s="124"/>
      <c r="J189" s="124"/>
      <c r="K189" s="124"/>
      <c r="L189" s="125"/>
    </row>
    <row r="190" spans="2:12" s="40" customFormat="1" ht="15.75" thickBot="1" x14ac:dyDescent="0.3">
      <c r="B190" s="3" t="s">
        <v>35</v>
      </c>
      <c r="C190" s="120" t="s">
        <v>23</v>
      </c>
      <c r="D190" s="121"/>
      <c r="E190" s="120" t="s">
        <v>24</v>
      </c>
      <c r="F190" s="121"/>
      <c r="G190" s="120" t="s">
        <v>25</v>
      </c>
      <c r="H190" s="121"/>
      <c r="I190" s="120" t="s">
        <v>26</v>
      </c>
      <c r="J190" s="121"/>
      <c r="K190" s="123" t="s">
        <v>36</v>
      </c>
      <c r="L190" s="121"/>
    </row>
    <row r="191" spans="2:12" x14ac:dyDescent="0.25">
      <c r="B191" s="13">
        <v>1</v>
      </c>
      <c r="C191" s="54" t="s">
        <v>37</v>
      </c>
      <c r="D191" s="56">
        <v>0.84570086149009116</v>
      </c>
      <c r="E191" s="54" t="s">
        <v>37</v>
      </c>
      <c r="F191" s="56">
        <v>0.8998922718891782</v>
      </c>
      <c r="G191" s="54" t="s">
        <v>37</v>
      </c>
      <c r="H191" s="56">
        <v>0.97139600327717024</v>
      </c>
      <c r="I191" s="54" t="s">
        <v>37</v>
      </c>
      <c r="J191" s="56">
        <v>0.63724827518062999</v>
      </c>
      <c r="K191" s="57" t="s">
        <v>37</v>
      </c>
      <c r="L191" s="55">
        <v>0.83850000000000002</v>
      </c>
    </row>
    <row r="192" spans="2:12" x14ac:dyDescent="0.25">
      <c r="B192" s="7">
        <v>2</v>
      </c>
      <c r="C192" s="54" t="s">
        <v>49</v>
      </c>
      <c r="D192" s="56">
        <v>3.6657365344991324E-2</v>
      </c>
      <c r="E192" s="54" t="s">
        <v>40</v>
      </c>
      <c r="F192" s="56">
        <v>3.5991590646990174E-2</v>
      </c>
      <c r="G192" s="54" t="s">
        <v>40</v>
      </c>
      <c r="H192" s="56">
        <v>1.5894817452925838E-2</v>
      </c>
      <c r="I192" s="54" t="s">
        <v>52</v>
      </c>
      <c r="J192" s="56">
        <v>0.31245567534986307</v>
      </c>
      <c r="K192" s="54" t="s">
        <v>52</v>
      </c>
      <c r="L192" s="58">
        <v>9.5699999999999993E-2</v>
      </c>
    </row>
    <row r="193" spans="2:12" x14ac:dyDescent="0.25">
      <c r="B193" s="7">
        <v>3</v>
      </c>
      <c r="C193" s="54" t="s">
        <v>52</v>
      </c>
      <c r="D193" s="56">
        <v>2.9644322029549315E-2</v>
      </c>
      <c r="E193" s="54" t="s">
        <v>52</v>
      </c>
      <c r="F193" s="56">
        <v>3.2710652480163527E-2</v>
      </c>
      <c r="G193" s="54" t="s">
        <v>52</v>
      </c>
      <c r="H193" s="56">
        <v>8.1391476244838789E-3</v>
      </c>
      <c r="I193" s="54" t="s">
        <v>59</v>
      </c>
      <c r="J193" s="56">
        <v>1.8208225912453479E-2</v>
      </c>
      <c r="K193" s="54" t="s">
        <v>40</v>
      </c>
      <c r="L193" s="58">
        <v>1.6922136333598018E-2</v>
      </c>
    </row>
    <row r="194" spans="2:12" x14ac:dyDescent="0.25">
      <c r="B194" s="7">
        <v>4</v>
      </c>
      <c r="C194" s="54" t="s">
        <v>60</v>
      </c>
      <c r="D194" s="56">
        <v>2.9122918323194212E-2</v>
      </c>
      <c r="E194" s="54" t="s">
        <v>39</v>
      </c>
      <c r="F194" s="56">
        <v>1.9973508207362801E-2</v>
      </c>
      <c r="G194" s="54" t="s">
        <v>38</v>
      </c>
      <c r="H194" s="56">
        <v>2.8836631080987767E-3</v>
      </c>
      <c r="I194" s="54" t="s">
        <v>39</v>
      </c>
      <c r="J194" s="56">
        <v>1.4956874874426384E-2</v>
      </c>
      <c r="K194" s="54" t="s">
        <v>39</v>
      </c>
      <c r="L194" s="58">
        <v>9.4125993185278263E-3</v>
      </c>
    </row>
    <row r="195" spans="2:12" ht="15.75" thickBot="1" x14ac:dyDescent="0.3">
      <c r="B195" s="18">
        <v>5</v>
      </c>
      <c r="C195" s="62" t="s">
        <v>53</v>
      </c>
      <c r="D195" s="63">
        <v>1.8127373090258619E-2</v>
      </c>
      <c r="E195" s="62" t="s">
        <v>38</v>
      </c>
      <c r="F195" s="63">
        <v>1.0796333446125586E-2</v>
      </c>
      <c r="G195" s="62" t="s">
        <v>42</v>
      </c>
      <c r="H195" s="63">
        <v>1.6863685373212718E-3</v>
      </c>
      <c r="I195" s="62" t="s">
        <v>40</v>
      </c>
      <c r="J195" s="63">
        <v>1.4465461737538663E-2</v>
      </c>
      <c r="K195" s="62" t="s">
        <v>59</v>
      </c>
      <c r="L195" s="64">
        <v>7.6059589533359825E-3</v>
      </c>
    </row>
    <row r="196" spans="2:12" x14ac:dyDescent="0.25">
      <c r="C196" s="33" t="s">
        <v>21</v>
      </c>
    </row>
    <row r="197" spans="2:12" ht="15.75" thickBot="1" x14ac:dyDescent="0.3"/>
    <row r="198" spans="2:12" ht="15.75" thickBot="1" x14ac:dyDescent="0.3">
      <c r="C198" s="117" t="s">
        <v>61</v>
      </c>
      <c r="D198" s="124"/>
      <c r="E198" s="124"/>
      <c r="F198" s="124"/>
      <c r="G198" s="124"/>
      <c r="H198" s="124"/>
      <c r="I198" s="124"/>
      <c r="J198" s="124"/>
      <c r="K198" s="124"/>
      <c r="L198" s="125"/>
    </row>
    <row r="199" spans="2:12" s="40" customFormat="1" ht="15.75" thickBot="1" x14ac:dyDescent="0.3">
      <c r="B199" s="3" t="s">
        <v>35</v>
      </c>
      <c r="C199" s="120" t="s">
        <v>23</v>
      </c>
      <c r="D199" s="121"/>
      <c r="E199" s="120" t="s">
        <v>24</v>
      </c>
      <c r="F199" s="123"/>
      <c r="G199" s="120" t="s">
        <v>25</v>
      </c>
      <c r="H199" s="121"/>
      <c r="I199" s="123" t="s">
        <v>26</v>
      </c>
      <c r="J199" s="121"/>
      <c r="K199" s="123" t="s">
        <v>36</v>
      </c>
      <c r="L199" s="121"/>
    </row>
    <row r="200" spans="2:12" x14ac:dyDescent="0.25">
      <c r="B200" s="13">
        <v>1</v>
      </c>
      <c r="C200" s="54" t="s">
        <v>52</v>
      </c>
      <c r="D200" s="69">
        <v>34.53</v>
      </c>
      <c r="E200" s="54" t="s">
        <v>37</v>
      </c>
      <c r="F200" s="70">
        <v>39.4</v>
      </c>
      <c r="G200" s="54" t="s">
        <v>37</v>
      </c>
      <c r="H200" s="69">
        <v>76.33</v>
      </c>
      <c r="I200" s="71" t="s">
        <v>37</v>
      </c>
      <c r="J200" s="69">
        <v>78.73</v>
      </c>
      <c r="K200" s="71" t="s">
        <v>37</v>
      </c>
      <c r="L200" s="72">
        <v>47.446422958352009</v>
      </c>
    </row>
    <row r="201" spans="2:12" x14ac:dyDescent="0.25">
      <c r="B201" s="7">
        <v>2</v>
      </c>
      <c r="C201" s="54" t="s">
        <v>62</v>
      </c>
      <c r="D201" s="69">
        <v>12.29</v>
      </c>
      <c r="E201" s="54" t="s">
        <v>52</v>
      </c>
      <c r="F201" s="70">
        <v>31.34</v>
      </c>
      <c r="G201" s="54" t="s">
        <v>49</v>
      </c>
      <c r="H201" s="69">
        <v>6.17</v>
      </c>
      <c r="I201" s="71" t="s">
        <v>60</v>
      </c>
      <c r="J201" s="69">
        <v>7.4</v>
      </c>
      <c r="K201" s="71" t="s">
        <v>52</v>
      </c>
      <c r="L201" s="72">
        <v>15.700611316200305</v>
      </c>
    </row>
    <row r="202" spans="2:12" x14ac:dyDescent="0.25">
      <c r="B202" s="7">
        <v>3</v>
      </c>
      <c r="C202" s="54" t="s">
        <v>39</v>
      </c>
      <c r="D202" s="69">
        <v>8.6300000000000008</v>
      </c>
      <c r="E202" s="54" t="s">
        <v>60</v>
      </c>
      <c r="F202" s="70">
        <v>8.1300000000000008</v>
      </c>
      <c r="G202" s="54" t="s">
        <v>60</v>
      </c>
      <c r="H202" s="69">
        <v>5.6</v>
      </c>
      <c r="I202" s="71" t="s">
        <v>63</v>
      </c>
      <c r="J202" s="69">
        <v>5.98</v>
      </c>
      <c r="K202" s="71" t="s">
        <v>60</v>
      </c>
      <c r="L202" s="72">
        <v>7.4130632344186331</v>
      </c>
    </row>
    <row r="203" spans="2:12" x14ac:dyDescent="0.25">
      <c r="B203" s="7">
        <v>4</v>
      </c>
      <c r="C203" s="54" t="s">
        <v>60</v>
      </c>
      <c r="D203" s="69">
        <v>8.06</v>
      </c>
      <c r="E203" s="54" t="s">
        <v>64</v>
      </c>
      <c r="F203" s="70">
        <v>7.41</v>
      </c>
      <c r="G203" s="54" t="s">
        <v>63</v>
      </c>
      <c r="H203" s="69">
        <v>5.59</v>
      </c>
      <c r="I203" s="71" t="s">
        <v>47</v>
      </c>
      <c r="J203" s="69">
        <v>2.38</v>
      </c>
      <c r="K203" s="71" t="s">
        <v>63</v>
      </c>
      <c r="L203" s="72">
        <v>5.9848861153878001</v>
      </c>
    </row>
    <row r="204" spans="2:12" ht="15.75" thickBot="1" x14ac:dyDescent="0.3">
      <c r="B204" s="18">
        <v>5</v>
      </c>
      <c r="C204" s="62" t="s">
        <v>63</v>
      </c>
      <c r="D204" s="73">
        <v>7.45</v>
      </c>
      <c r="E204" s="62" t="s">
        <v>47</v>
      </c>
      <c r="F204" s="74">
        <v>5.79</v>
      </c>
      <c r="G204" s="62" t="s">
        <v>39</v>
      </c>
      <c r="H204" s="73">
        <v>1.75</v>
      </c>
      <c r="I204" s="75" t="s">
        <v>38</v>
      </c>
      <c r="J204" s="73">
        <v>1.93</v>
      </c>
      <c r="K204" s="75" t="s">
        <v>62</v>
      </c>
      <c r="L204" s="76">
        <v>4.0532726158959562</v>
      </c>
    </row>
    <row r="205" spans="2:12" x14ac:dyDescent="0.25">
      <c r="C205" s="33" t="s">
        <v>21</v>
      </c>
    </row>
    <row r="206" spans="2:12" ht="15.75" thickBot="1" x14ac:dyDescent="0.3"/>
    <row r="207" spans="2:12" ht="15.75" thickBot="1" x14ac:dyDescent="0.3">
      <c r="C207" s="117" t="s">
        <v>65</v>
      </c>
      <c r="D207" s="124"/>
      <c r="E207" s="124"/>
      <c r="F207" s="124"/>
      <c r="G207" s="124"/>
      <c r="H207" s="124"/>
      <c r="I207" s="124"/>
      <c r="J207" s="124"/>
      <c r="K207" s="124"/>
      <c r="L207" s="125"/>
    </row>
    <row r="208" spans="2:12" s="40" customFormat="1" ht="15.75" thickBot="1" x14ac:dyDescent="0.3">
      <c r="B208" s="3" t="s">
        <v>35</v>
      </c>
      <c r="C208" s="120" t="s">
        <v>23</v>
      </c>
      <c r="D208" s="121"/>
      <c r="E208" s="120" t="s">
        <v>24</v>
      </c>
      <c r="F208" s="123"/>
      <c r="G208" s="120" t="s">
        <v>25</v>
      </c>
      <c r="H208" s="121"/>
      <c r="I208" s="123" t="s">
        <v>26</v>
      </c>
      <c r="J208" s="121"/>
      <c r="K208" s="123" t="s">
        <v>36</v>
      </c>
      <c r="L208" s="121"/>
    </row>
    <row r="209" spans="2:12" x14ac:dyDescent="0.25">
      <c r="B209" s="13">
        <v>1</v>
      </c>
      <c r="C209" s="54" t="s">
        <v>41</v>
      </c>
      <c r="D209" s="69">
        <v>59.01</v>
      </c>
      <c r="E209" s="54" t="s">
        <v>37</v>
      </c>
      <c r="F209" s="70">
        <v>70.22</v>
      </c>
      <c r="G209" s="54" t="s">
        <v>37</v>
      </c>
      <c r="H209" s="69">
        <v>52.16</v>
      </c>
      <c r="I209" s="71" t="s">
        <v>47</v>
      </c>
      <c r="J209" s="69">
        <v>22.98</v>
      </c>
      <c r="K209" s="71" t="s">
        <v>37</v>
      </c>
      <c r="L209" s="72">
        <v>33.253764736088428</v>
      </c>
    </row>
    <row r="210" spans="2:12" x14ac:dyDescent="0.25">
      <c r="B210" s="7">
        <v>2</v>
      </c>
      <c r="C210" s="54" t="s">
        <v>37</v>
      </c>
      <c r="D210" s="69">
        <v>21.98</v>
      </c>
      <c r="E210" s="54" t="s">
        <v>60</v>
      </c>
      <c r="F210" s="70">
        <v>8.09</v>
      </c>
      <c r="G210" s="54" t="s">
        <v>38</v>
      </c>
      <c r="H210" s="69">
        <v>20.260000000000002</v>
      </c>
      <c r="I210" s="71" t="s">
        <v>41</v>
      </c>
      <c r="J210" s="69">
        <v>11.84</v>
      </c>
      <c r="K210" s="71" t="s">
        <v>41</v>
      </c>
      <c r="L210" s="72">
        <v>29.984546805515283</v>
      </c>
    </row>
    <row r="211" spans="2:12" x14ac:dyDescent="0.25">
      <c r="B211" s="7">
        <v>3</v>
      </c>
      <c r="C211" s="54" t="s">
        <v>47</v>
      </c>
      <c r="D211" s="69">
        <v>11.35</v>
      </c>
      <c r="E211" s="54" t="s">
        <v>38</v>
      </c>
      <c r="F211" s="70">
        <v>6.35</v>
      </c>
      <c r="G211" s="54" t="s">
        <v>60</v>
      </c>
      <c r="H211" s="69">
        <v>10.029999999999999</v>
      </c>
      <c r="I211" s="71" t="s">
        <v>39</v>
      </c>
      <c r="J211" s="69">
        <v>10.210000000000001</v>
      </c>
      <c r="K211" s="71" t="s">
        <v>47</v>
      </c>
      <c r="L211" s="72">
        <v>10.243583234773018</v>
      </c>
    </row>
    <row r="212" spans="2:12" x14ac:dyDescent="0.25">
      <c r="B212" s="7">
        <v>4</v>
      </c>
      <c r="C212" s="54" t="s">
        <v>63</v>
      </c>
      <c r="D212" s="69">
        <v>2.4300000000000002</v>
      </c>
      <c r="E212" s="54" t="s">
        <v>63</v>
      </c>
      <c r="F212" s="70">
        <v>3.85</v>
      </c>
      <c r="G212" s="54" t="s">
        <v>49</v>
      </c>
      <c r="H212" s="69">
        <v>8.57</v>
      </c>
      <c r="I212" s="71" t="s">
        <v>38</v>
      </c>
      <c r="J212" s="69">
        <v>10.15</v>
      </c>
      <c r="K212" s="71" t="s">
        <v>38</v>
      </c>
      <c r="L212" s="72">
        <v>6.8222232138176757</v>
      </c>
    </row>
    <row r="213" spans="2:12" ht="15.75" thickBot="1" x14ac:dyDescent="0.3">
      <c r="B213" s="18">
        <v>5</v>
      </c>
      <c r="C213" s="62" t="s">
        <v>60</v>
      </c>
      <c r="D213" s="73">
        <v>1.67</v>
      </c>
      <c r="E213" s="62" t="s">
        <v>49</v>
      </c>
      <c r="F213" s="74">
        <v>2.91</v>
      </c>
      <c r="G213" s="62" t="s">
        <v>66</v>
      </c>
      <c r="H213" s="73">
        <v>3.67</v>
      </c>
      <c r="I213" s="75" t="s">
        <v>37</v>
      </c>
      <c r="J213" s="73">
        <v>9.9700000000000006</v>
      </c>
      <c r="K213" s="75" t="s">
        <v>60</v>
      </c>
      <c r="L213" s="76">
        <v>5.3075290090577187</v>
      </c>
    </row>
    <row r="214" spans="2:12" x14ac:dyDescent="0.25">
      <c r="C214" s="33" t="s">
        <v>21</v>
      </c>
    </row>
    <row r="215" spans="2:12" ht="15.75" thickBot="1" x14ac:dyDescent="0.3"/>
    <row r="216" spans="2:12" ht="15.75" thickBot="1" x14ac:dyDescent="0.3">
      <c r="C216" s="117" t="s">
        <v>67</v>
      </c>
      <c r="D216" s="124"/>
      <c r="E216" s="124"/>
      <c r="F216" s="124"/>
      <c r="G216" s="124"/>
      <c r="H216" s="124"/>
      <c r="I216" s="124"/>
      <c r="J216" s="124"/>
      <c r="K216" s="124"/>
      <c r="L216" s="125"/>
    </row>
    <row r="217" spans="2:12" s="40" customFormat="1" ht="15.75" thickBot="1" x14ac:dyDescent="0.3">
      <c r="B217" s="3" t="s">
        <v>35</v>
      </c>
      <c r="C217" s="120" t="s">
        <v>23</v>
      </c>
      <c r="D217" s="121"/>
      <c r="E217" s="120" t="s">
        <v>24</v>
      </c>
      <c r="F217" s="123"/>
      <c r="G217" s="120" t="s">
        <v>25</v>
      </c>
      <c r="H217" s="121"/>
      <c r="I217" s="123" t="s">
        <v>26</v>
      </c>
      <c r="J217" s="121"/>
      <c r="K217" s="123" t="s">
        <v>36</v>
      </c>
      <c r="L217" s="121"/>
    </row>
    <row r="218" spans="2:12" x14ac:dyDescent="0.25">
      <c r="B218" s="13">
        <v>1</v>
      </c>
      <c r="C218" s="54" t="s">
        <v>52</v>
      </c>
      <c r="D218" s="69">
        <v>60.6</v>
      </c>
      <c r="E218" s="54" t="s">
        <v>63</v>
      </c>
      <c r="F218" s="70">
        <v>26.13</v>
      </c>
      <c r="G218" s="54" t="s">
        <v>37</v>
      </c>
      <c r="H218" s="69">
        <v>38.21</v>
      </c>
      <c r="I218" s="71" t="s">
        <v>52</v>
      </c>
      <c r="J218" s="69">
        <v>48.72</v>
      </c>
      <c r="K218" s="71" t="s">
        <v>52</v>
      </c>
      <c r="L218" s="72">
        <v>49.031583692173442</v>
      </c>
    </row>
    <row r="219" spans="2:12" x14ac:dyDescent="0.25">
      <c r="B219" s="7">
        <v>2</v>
      </c>
      <c r="C219" s="54" t="s">
        <v>68</v>
      </c>
      <c r="D219" s="69">
        <v>13</v>
      </c>
      <c r="E219" s="54" t="s">
        <v>49</v>
      </c>
      <c r="F219" s="70">
        <v>24.86</v>
      </c>
      <c r="G219" s="54" t="s">
        <v>63</v>
      </c>
      <c r="H219" s="69">
        <v>30.23</v>
      </c>
      <c r="I219" s="71" t="s">
        <v>37</v>
      </c>
      <c r="J219" s="69">
        <v>19.170000000000002</v>
      </c>
      <c r="K219" s="71" t="s">
        <v>63</v>
      </c>
      <c r="L219" s="72">
        <v>8.5148511923461427</v>
      </c>
    </row>
    <row r="220" spans="2:12" x14ac:dyDescent="0.25">
      <c r="B220" s="7">
        <v>3</v>
      </c>
      <c r="C220" s="54" t="s">
        <v>49</v>
      </c>
      <c r="D220" s="69">
        <v>6.26</v>
      </c>
      <c r="E220" s="54" t="s">
        <v>66</v>
      </c>
      <c r="F220" s="70">
        <v>13.17</v>
      </c>
      <c r="G220" s="54" t="s">
        <v>60</v>
      </c>
      <c r="H220" s="69">
        <v>20.03</v>
      </c>
      <c r="I220" s="71" t="s">
        <v>69</v>
      </c>
      <c r="J220" s="69">
        <v>10.89</v>
      </c>
      <c r="K220" s="71" t="s">
        <v>37</v>
      </c>
      <c r="L220" s="72">
        <v>8.1958894726363436</v>
      </c>
    </row>
    <row r="221" spans="2:12" x14ac:dyDescent="0.25">
      <c r="B221" s="7">
        <v>4</v>
      </c>
      <c r="C221" s="54" t="s">
        <v>39</v>
      </c>
      <c r="D221" s="69">
        <v>4.59</v>
      </c>
      <c r="E221" s="54" t="s">
        <v>47</v>
      </c>
      <c r="F221" s="70">
        <v>10.37</v>
      </c>
      <c r="G221" s="54" t="s">
        <v>40</v>
      </c>
      <c r="H221" s="69">
        <v>11.53</v>
      </c>
      <c r="I221" s="71" t="s">
        <v>60</v>
      </c>
      <c r="J221" s="69">
        <v>9.5299999999999994</v>
      </c>
      <c r="K221" s="71" t="s">
        <v>68</v>
      </c>
      <c r="L221" s="72">
        <v>7.3104995385164822</v>
      </c>
    </row>
    <row r="222" spans="2:12" ht="15.75" thickBot="1" x14ac:dyDescent="0.3">
      <c r="B222" s="18">
        <v>5</v>
      </c>
      <c r="C222" s="62" t="s">
        <v>63</v>
      </c>
      <c r="D222" s="73">
        <v>4.12</v>
      </c>
      <c r="E222" s="62" t="s">
        <v>52</v>
      </c>
      <c r="F222" s="74">
        <v>8.2200000000000006</v>
      </c>
      <c r="G222" s="62" t="s">
        <v>49</v>
      </c>
      <c r="H222" s="73">
        <v>0</v>
      </c>
      <c r="I222" s="75" t="s">
        <v>63</v>
      </c>
      <c r="J222" s="73">
        <v>7.42</v>
      </c>
      <c r="K222" s="75" t="s">
        <v>49</v>
      </c>
      <c r="L222" s="76">
        <v>6.6126789775483221</v>
      </c>
    </row>
    <row r="223" spans="2:12" x14ac:dyDescent="0.25">
      <c r="C223" s="33" t="s">
        <v>21</v>
      </c>
    </row>
    <row r="224" spans="2:12" ht="15.75" thickBot="1" x14ac:dyDescent="0.3"/>
    <row r="225" spans="2:12" ht="15.75" thickBot="1" x14ac:dyDescent="0.3">
      <c r="C225" s="122" t="s">
        <v>70</v>
      </c>
      <c r="D225" s="118"/>
      <c r="E225" s="118"/>
      <c r="F225" s="118"/>
      <c r="G225" s="118"/>
      <c r="H225" s="118"/>
      <c r="I225" s="118"/>
      <c r="J225" s="118"/>
      <c r="K225" s="118"/>
      <c r="L225" s="119"/>
    </row>
    <row r="226" spans="2:12" s="40" customFormat="1" ht="15.75" thickBot="1" x14ac:dyDescent="0.3">
      <c r="B226" s="3" t="s">
        <v>35</v>
      </c>
      <c r="C226" s="120" t="s">
        <v>23</v>
      </c>
      <c r="D226" s="121"/>
      <c r="E226" s="120" t="s">
        <v>24</v>
      </c>
      <c r="F226" s="123"/>
      <c r="G226" s="120" t="s">
        <v>25</v>
      </c>
      <c r="H226" s="121"/>
      <c r="I226" s="123" t="s">
        <v>26</v>
      </c>
      <c r="J226" s="121"/>
      <c r="K226" s="123" t="s">
        <v>36</v>
      </c>
      <c r="L226" s="121"/>
    </row>
    <row r="227" spans="2:12" x14ac:dyDescent="0.25">
      <c r="B227" s="13">
        <v>1</v>
      </c>
      <c r="C227" s="54" t="s">
        <v>47</v>
      </c>
      <c r="D227" s="69">
        <v>32.26</v>
      </c>
      <c r="E227" s="54" t="s">
        <v>63</v>
      </c>
      <c r="F227" s="70">
        <v>23.37</v>
      </c>
      <c r="G227" s="54" t="s">
        <v>37</v>
      </c>
      <c r="H227" s="69">
        <v>31.96</v>
      </c>
      <c r="I227" s="71" t="s">
        <v>41</v>
      </c>
      <c r="J227" s="69">
        <v>41.33</v>
      </c>
      <c r="K227" s="71" t="s">
        <v>41</v>
      </c>
      <c r="L227" s="72">
        <v>27.169209493323983</v>
      </c>
    </row>
    <row r="228" spans="2:12" x14ac:dyDescent="0.25">
      <c r="B228" s="7">
        <v>2</v>
      </c>
      <c r="C228" s="54" t="s">
        <v>52</v>
      </c>
      <c r="D228" s="69">
        <v>13.9</v>
      </c>
      <c r="E228" s="54" t="s">
        <v>41</v>
      </c>
      <c r="F228" s="70">
        <v>19.97</v>
      </c>
      <c r="G228" s="54" t="s">
        <v>41</v>
      </c>
      <c r="H228" s="69">
        <v>26.17</v>
      </c>
      <c r="I228" s="71" t="s">
        <v>60</v>
      </c>
      <c r="J228" s="69">
        <v>19.760000000000002</v>
      </c>
      <c r="K228" s="71" t="s">
        <v>60</v>
      </c>
      <c r="L228" s="72">
        <v>12.83760157896776</v>
      </c>
    </row>
    <row r="229" spans="2:12" x14ac:dyDescent="0.25">
      <c r="B229" s="7">
        <v>3</v>
      </c>
      <c r="C229" s="54" t="s">
        <v>38</v>
      </c>
      <c r="D229" s="69">
        <v>9.2200000000000006</v>
      </c>
      <c r="E229" s="54" t="s">
        <v>47</v>
      </c>
      <c r="F229" s="70">
        <v>12.04</v>
      </c>
      <c r="G229" s="54" t="s">
        <v>60</v>
      </c>
      <c r="H229" s="69">
        <v>15.22</v>
      </c>
      <c r="I229" s="71" t="s">
        <v>52</v>
      </c>
      <c r="J229" s="69">
        <v>13.15</v>
      </c>
      <c r="K229" s="71" t="s">
        <v>47</v>
      </c>
      <c r="L229" s="72">
        <v>11.28240333030605</v>
      </c>
    </row>
    <row r="230" spans="2:12" x14ac:dyDescent="0.25">
      <c r="B230" s="7">
        <v>4</v>
      </c>
      <c r="C230" s="54" t="s">
        <v>71</v>
      </c>
      <c r="D230" s="69">
        <v>6.05</v>
      </c>
      <c r="E230" s="54" t="s">
        <v>60</v>
      </c>
      <c r="F230" s="70">
        <v>10.56</v>
      </c>
      <c r="G230" s="54" t="s">
        <v>59</v>
      </c>
      <c r="H230" s="69">
        <v>13.08</v>
      </c>
      <c r="I230" s="71" t="s">
        <v>63</v>
      </c>
      <c r="J230" s="69">
        <v>11.98</v>
      </c>
      <c r="K230" s="71" t="s">
        <v>52</v>
      </c>
      <c r="L230" s="72">
        <v>11.265313797912334</v>
      </c>
    </row>
    <row r="231" spans="2:12" ht="15.75" thickBot="1" x14ac:dyDescent="0.3">
      <c r="B231" s="18">
        <v>5</v>
      </c>
      <c r="C231" s="62" t="s">
        <v>68</v>
      </c>
      <c r="D231" s="73">
        <v>5.9</v>
      </c>
      <c r="E231" s="62" t="s">
        <v>49</v>
      </c>
      <c r="F231" s="74">
        <v>9.5500000000000007</v>
      </c>
      <c r="G231" s="62" t="s">
        <v>38</v>
      </c>
      <c r="H231" s="73">
        <v>8.4600000000000009</v>
      </c>
      <c r="I231" s="75" t="s">
        <v>49</v>
      </c>
      <c r="J231" s="73">
        <v>4.8499999999999996</v>
      </c>
      <c r="K231" s="75" t="s">
        <v>63</v>
      </c>
      <c r="L231" s="76">
        <v>10.659350897988771</v>
      </c>
    </row>
    <row r="232" spans="2:12" x14ac:dyDescent="0.25">
      <c r="C232" s="33" t="s">
        <v>21</v>
      </c>
    </row>
  </sheetData>
  <mergeCells count="125">
    <mergeCell ref="C108:L108"/>
    <mergeCell ref="C109:D109"/>
    <mergeCell ref="E109:F109"/>
    <mergeCell ref="G109:H109"/>
    <mergeCell ref="I109:J109"/>
    <mergeCell ref="K109:L109"/>
    <mergeCell ref="C73:L73"/>
    <mergeCell ref="C74:D74"/>
    <mergeCell ref="E74:F74"/>
    <mergeCell ref="G74:H74"/>
    <mergeCell ref="I74:J74"/>
    <mergeCell ref="K74:L74"/>
    <mergeCell ref="C81:L81"/>
    <mergeCell ref="C82:D82"/>
    <mergeCell ref="E82:F82"/>
    <mergeCell ref="G82:H82"/>
    <mergeCell ref="I82:J82"/>
    <mergeCell ref="K82:L82"/>
    <mergeCell ref="C226:D226"/>
    <mergeCell ref="E226:F226"/>
    <mergeCell ref="G226:H226"/>
    <mergeCell ref="I226:J226"/>
    <mergeCell ref="K226:L226"/>
    <mergeCell ref="C217:D217"/>
    <mergeCell ref="E217:F217"/>
    <mergeCell ref="G217:H217"/>
    <mergeCell ref="I217:J217"/>
    <mergeCell ref="K217:L217"/>
    <mergeCell ref="C207:L207"/>
    <mergeCell ref="C225:L225"/>
    <mergeCell ref="C208:D208"/>
    <mergeCell ref="E208:F208"/>
    <mergeCell ref="G208:H208"/>
    <mergeCell ref="I208:J208"/>
    <mergeCell ref="K208:L208"/>
    <mergeCell ref="C216:L216"/>
    <mergeCell ref="C198:L198"/>
    <mergeCell ref="C199:D199"/>
    <mergeCell ref="E199:F199"/>
    <mergeCell ref="G199:H199"/>
    <mergeCell ref="I199:J199"/>
    <mergeCell ref="K199:L199"/>
    <mergeCell ref="C189:L189"/>
    <mergeCell ref="C190:D190"/>
    <mergeCell ref="E190:F190"/>
    <mergeCell ref="G190:H190"/>
    <mergeCell ref="I190:J190"/>
    <mergeCell ref="K190:L190"/>
    <mergeCell ref="C180:L180"/>
    <mergeCell ref="C181:D181"/>
    <mergeCell ref="E181:F181"/>
    <mergeCell ref="G181:H181"/>
    <mergeCell ref="I181:J181"/>
    <mergeCell ref="K181:L181"/>
    <mergeCell ref="C171:L171"/>
    <mergeCell ref="C172:D172"/>
    <mergeCell ref="E172:F172"/>
    <mergeCell ref="G172:H172"/>
    <mergeCell ref="I172:J172"/>
    <mergeCell ref="K172:L172"/>
    <mergeCell ref="C162:L162"/>
    <mergeCell ref="C163:D163"/>
    <mergeCell ref="E163:F163"/>
    <mergeCell ref="G163:H163"/>
    <mergeCell ref="I163:J163"/>
    <mergeCell ref="K163:L163"/>
    <mergeCell ref="C153:L153"/>
    <mergeCell ref="C154:D154"/>
    <mergeCell ref="E154:F154"/>
    <mergeCell ref="G154:H154"/>
    <mergeCell ref="I154:J154"/>
    <mergeCell ref="K154:L154"/>
    <mergeCell ref="C144:L144"/>
    <mergeCell ref="C145:D145"/>
    <mergeCell ref="E145:F145"/>
    <mergeCell ref="G145:H145"/>
    <mergeCell ref="I145:J145"/>
    <mergeCell ref="K145:L145"/>
    <mergeCell ref="C126:L126"/>
    <mergeCell ref="C117:L117"/>
    <mergeCell ref="C118:D118"/>
    <mergeCell ref="E118:F118"/>
    <mergeCell ref="G118:H118"/>
    <mergeCell ref="C37:D37"/>
    <mergeCell ref="E37:F37"/>
    <mergeCell ref="C135:L135"/>
    <mergeCell ref="C136:D136"/>
    <mergeCell ref="E136:F136"/>
    <mergeCell ref="G136:H136"/>
    <mergeCell ref="I136:J136"/>
    <mergeCell ref="K136:L136"/>
    <mergeCell ref="I118:J118"/>
    <mergeCell ref="K118:L118"/>
    <mergeCell ref="C127:D127"/>
    <mergeCell ref="E127:F127"/>
    <mergeCell ref="G127:H127"/>
    <mergeCell ref="I127:J127"/>
    <mergeCell ref="K127:L127"/>
    <mergeCell ref="C90:L90"/>
    <mergeCell ref="C91:D91"/>
    <mergeCell ref="E91:F91"/>
    <mergeCell ref="G91:H91"/>
    <mergeCell ref="F11:H11"/>
    <mergeCell ref="C13:D13"/>
    <mergeCell ref="E13:F13"/>
    <mergeCell ref="G13:H13"/>
    <mergeCell ref="C99:L99"/>
    <mergeCell ref="C100:D100"/>
    <mergeCell ref="E100:F100"/>
    <mergeCell ref="G100:H100"/>
    <mergeCell ref="I100:J100"/>
    <mergeCell ref="K100:L100"/>
    <mergeCell ref="I13:J13"/>
    <mergeCell ref="K13:L13"/>
    <mergeCell ref="G37:H37"/>
    <mergeCell ref="I37:J37"/>
    <mergeCell ref="K37:L37"/>
    <mergeCell ref="I91:J91"/>
    <mergeCell ref="K91:L91"/>
    <mergeCell ref="C65:L65"/>
    <mergeCell ref="C66:D66"/>
    <mergeCell ref="E66:F66"/>
    <mergeCell ref="G66:H66"/>
    <mergeCell ref="I66:J66"/>
    <mergeCell ref="K66:L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32"/>
  <sheetViews>
    <sheetView showGridLines="0" zoomScale="118" zoomScaleNormal="118" workbookViewId="0">
      <pane ySplit="12" topLeftCell="A226" activePane="bottomLeft" state="frozen"/>
      <selection pane="bottomLeft" activeCell="E231" sqref="E231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6" t="s">
        <v>15</v>
      </c>
      <c r="D10" s="127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99">
        <v>2962.6310738801312</v>
      </c>
      <c r="F217" s="94"/>
    </row>
    <row r="218" spans="2:7" x14ac:dyDescent="0.25">
      <c r="B218" s="100" t="s">
        <v>89</v>
      </c>
      <c r="C218" s="83">
        <v>4743330.8000000035</v>
      </c>
      <c r="D218" s="82">
        <v>1533.0075000000002</v>
      </c>
      <c r="E218" s="101">
        <v>3094.1341121944956</v>
      </c>
      <c r="F218" s="94"/>
    </row>
    <row r="219" spans="2:7" x14ac:dyDescent="0.25">
      <c r="B219" s="100" t="s">
        <v>90</v>
      </c>
      <c r="C219" s="83">
        <v>2792584.1899999995</v>
      </c>
      <c r="D219" s="82">
        <v>904.005</v>
      </c>
      <c r="E219" s="101">
        <v>3089.1247172305457</v>
      </c>
      <c r="F219" s="94"/>
    </row>
    <row r="220" spans="2:7" x14ac:dyDescent="0.25">
      <c r="B220" s="100" t="s">
        <v>91</v>
      </c>
      <c r="C220" s="83">
        <v>3346598.15</v>
      </c>
      <c r="D220" s="82">
        <v>1168</v>
      </c>
      <c r="E220" s="101">
        <v>2865.2381421232876</v>
      </c>
      <c r="F220" s="94"/>
    </row>
    <row r="221" spans="2:7" x14ac:dyDescent="0.25">
      <c r="B221" s="100" t="s">
        <v>92</v>
      </c>
      <c r="C221" s="83">
        <v>5446486.5899999989</v>
      </c>
      <c r="D221" s="82">
        <v>1768.2531000000004</v>
      </c>
      <c r="E221" s="101">
        <v>3080.1510202357331</v>
      </c>
      <c r="F221" s="94"/>
    </row>
    <row r="222" spans="2:7" x14ac:dyDescent="0.25">
      <c r="B222" s="100" t="s">
        <v>93</v>
      </c>
      <c r="C222" s="83">
        <v>5752564.8399999961</v>
      </c>
      <c r="D222" s="82">
        <v>1997.0709999999999</v>
      </c>
      <c r="E222" s="101">
        <v>2880.5009135879477</v>
      </c>
      <c r="F222" s="94"/>
    </row>
    <row r="223" spans="2:7" x14ac:dyDescent="0.25">
      <c r="B223" s="100" t="s">
        <v>94</v>
      </c>
      <c r="C223" s="83">
        <v>4638499.4300000025</v>
      </c>
      <c r="D223" s="82">
        <v>1546.0150000000001</v>
      </c>
      <c r="E223" s="101">
        <v>3000.2939363460264</v>
      </c>
      <c r="F223" s="94"/>
    </row>
    <row r="224" spans="2:7" x14ac:dyDescent="0.25">
      <c r="B224" s="100" t="s">
        <v>95</v>
      </c>
      <c r="C224" s="83">
        <v>4542690.3499999996</v>
      </c>
      <c r="D224" s="82">
        <v>1477.4965000000002</v>
      </c>
      <c r="E224" s="101">
        <v>3074.5862003734014</v>
      </c>
      <c r="F224" s="94"/>
    </row>
    <row r="225" spans="2:6" x14ac:dyDescent="0.25">
      <c r="B225" s="100" t="s">
        <v>96</v>
      </c>
      <c r="C225" s="83">
        <v>1623436.0899999999</v>
      </c>
      <c r="D225" s="82">
        <v>612.83990000000006</v>
      </c>
      <c r="E225" s="101">
        <v>2649.037848221044</v>
      </c>
      <c r="F225" s="94"/>
    </row>
    <row r="226" spans="2:6" x14ac:dyDescent="0.25">
      <c r="B226" s="100" t="s">
        <v>97</v>
      </c>
      <c r="C226" s="83">
        <v>6669850.4900000002</v>
      </c>
      <c r="D226" s="82">
        <v>2331.4105000000004</v>
      </c>
      <c r="E226" s="101">
        <v>2860.8649098903857</v>
      </c>
      <c r="F226" s="94"/>
    </row>
    <row r="227" spans="2:6" x14ac:dyDescent="0.25">
      <c r="B227" s="100" t="s">
        <v>98</v>
      </c>
      <c r="C227" s="83">
        <v>6330326.9300000081</v>
      </c>
      <c r="D227" s="82">
        <v>2262.0129999999999</v>
      </c>
      <c r="E227" s="101">
        <v>2798.5369359062074</v>
      </c>
      <c r="F227" s="94"/>
    </row>
    <row r="228" spans="2:6" x14ac:dyDescent="0.25">
      <c r="B228" s="100" t="s">
        <v>99</v>
      </c>
      <c r="C228" s="104">
        <v>4766001.0900000054</v>
      </c>
      <c r="D228" s="96">
        <v>1691.8100000000002</v>
      </c>
      <c r="E228" s="105">
        <v>2817.1018554092984</v>
      </c>
    </row>
    <row r="229" spans="2:6" x14ac:dyDescent="0.25">
      <c r="B229" s="98" t="s">
        <v>102</v>
      </c>
      <c r="C229" s="91">
        <v>4262289.49</v>
      </c>
      <c r="D229" s="24">
        <v>1475.11</v>
      </c>
      <c r="E229" s="99">
        <v>2889.4723037603981</v>
      </c>
    </row>
    <row r="230" spans="2:6" x14ac:dyDescent="0.25">
      <c r="B230" s="100" t="s">
        <v>103</v>
      </c>
      <c r="C230" s="83">
        <v>5046853.9999999991</v>
      </c>
      <c r="D230" s="82">
        <v>1588.0185000000004</v>
      </c>
      <c r="E230" s="101">
        <v>3178.0826230928656</v>
      </c>
    </row>
    <row r="231" spans="2:6" x14ac:dyDescent="0.25">
      <c r="B231" s="102" t="s">
        <v>104</v>
      </c>
      <c r="C231" s="107">
        <v>4262289.49</v>
      </c>
      <c r="D231" s="22">
        <v>1475.11</v>
      </c>
      <c r="E231" s="106">
        <v>2889.4723037603981</v>
      </c>
    </row>
    <row r="232" spans="2:6" x14ac:dyDescent="0.25">
      <c r="B232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41DFD6-DB6A-44B0-947B-45607C012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2025-04-08T14:05:39Z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