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Internacional/2- Mercado externo/"/>
    </mc:Choice>
  </mc:AlternateContent>
  <xr:revisionPtr revIDLastSave="372" documentId="8_{A223F3C5-AC03-4B91-8F11-6E01CC60335B}" xr6:coauthVersionLast="47" xr6:coauthVersionMax="47" xr10:uidLastSave="{9AD39122-CAF3-45AA-8C21-5162C68C1A77}"/>
  <bookViews>
    <workbookView xWindow="-120" yWindow="-120" windowWidth="29040" windowHeight="15720" xr2:uid="{00000000-000D-0000-FFFF-FFFF00000000}"/>
  </bookViews>
  <sheets>
    <sheet name="Precios" sheetId="4" r:id="rId1"/>
    <sheet name="Volúmenes" sheetId="5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0" i="5" l="1"/>
  <c r="F239" i="5"/>
  <c r="F238" i="5"/>
  <c r="F237" i="5"/>
  <c r="F236" i="5"/>
  <c r="F234" i="5"/>
  <c r="P163" i="4"/>
  <c r="P122" i="4"/>
  <c r="P48" i="4"/>
  <c r="P86" i="4"/>
  <c r="F233" i="5"/>
  <c r="F232" i="5"/>
  <c r="F231" i="5"/>
  <c r="F230" i="5"/>
  <c r="F229" i="5"/>
  <c r="F228" i="5"/>
  <c r="F227" i="5"/>
  <c r="F226" i="5"/>
  <c r="F225" i="5"/>
  <c r="F224" i="5"/>
  <c r="F223" i="5"/>
  <c r="F222" i="5"/>
  <c r="F221" i="5"/>
  <c r="F219" i="5"/>
  <c r="F220" i="5"/>
  <c r="F218" i="5"/>
  <c r="F217" i="5"/>
  <c r="F216" i="5"/>
  <c r="F215" i="5"/>
  <c r="F214" i="5"/>
  <c r="F213" i="5"/>
  <c r="F211" i="5"/>
  <c r="F212" i="5"/>
  <c r="F210" i="5"/>
  <c r="F208" i="5"/>
  <c r="F207" i="5"/>
  <c r="F206" i="5"/>
  <c r="F205" i="5"/>
  <c r="F204" i="5"/>
  <c r="F203" i="5"/>
  <c r="F202" i="5"/>
  <c r="F200" i="5"/>
  <c r="F201" i="5"/>
  <c r="F199" i="5"/>
  <c r="F198" i="5"/>
  <c r="F197" i="5"/>
  <c r="F196" i="5"/>
  <c r="F195" i="5"/>
  <c r="F193" i="5"/>
  <c r="F192" i="5"/>
  <c r="F191" i="5"/>
  <c r="F190" i="5"/>
  <c r="F189" i="5"/>
  <c r="F188" i="5"/>
  <c r="P161" i="4"/>
  <c r="Q163" i="4" s="1"/>
  <c r="P120" i="4"/>
  <c r="P84" i="4"/>
  <c r="F187" i="5"/>
  <c r="P46" i="4"/>
  <c r="F186" i="5"/>
  <c r="P159" i="4"/>
  <c r="P118" i="4"/>
  <c r="P82" i="4"/>
  <c r="P44" i="4"/>
  <c r="Q44" i="4" s="1"/>
  <c r="F185" i="5"/>
  <c r="F184" i="5"/>
  <c r="F183" i="5"/>
  <c r="F182" i="5"/>
  <c r="F181" i="5"/>
  <c r="F180" i="5"/>
  <c r="F179" i="5"/>
  <c r="F178" i="5"/>
  <c r="F177" i="5"/>
  <c r="F176" i="5"/>
  <c r="F175" i="5"/>
  <c r="F174" i="5"/>
  <c r="F173" i="5"/>
  <c r="F172" i="5"/>
  <c r="F171" i="5"/>
  <c r="F170" i="5"/>
  <c r="F169" i="5"/>
  <c r="F168" i="5"/>
  <c r="F167" i="5"/>
  <c r="F166" i="5"/>
  <c r="F165" i="5"/>
  <c r="F164" i="5"/>
  <c r="F163" i="5"/>
  <c r="P157" i="4"/>
  <c r="P116" i="4"/>
  <c r="P80" i="4"/>
  <c r="P42" i="4"/>
  <c r="F162" i="5"/>
  <c r="F161" i="5"/>
  <c r="F160" i="5"/>
  <c r="F159" i="5"/>
  <c r="F158" i="5"/>
  <c r="F157" i="5"/>
  <c r="F156" i="5"/>
  <c r="F155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P98" i="4"/>
  <c r="P100" i="4"/>
  <c r="P102" i="4"/>
  <c r="P104" i="4"/>
  <c r="Q104" i="4" s="1"/>
  <c r="P106" i="4"/>
  <c r="Q106" i="4"/>
  <c r="P108" i="4"/>
  <c r="Q108" i="4" s="1"/>
  <c r="P110" i="4"/>
  <c r="P112" i="4"/>
  <c r="P114" i="4"/>
  <c r="P131" i="4"/>
  <c r="P133" i="4"/>
  <c r="P135" i="4"/>
  <c r="P137" i="4"/>
  <c r="P139" i="4"/>
  <c r="P141" i="4"/>
  <c r="Q141" i="4" s="1"/>
  <c r="P143" i="4"/>
  <c r="P145" i="4"/>
  <c r="P147" i="4"/>
  <c r="P149" i="4"/>
  <c r="P151" i="4"/>
  <c r="P153" i="4"/>
  <c r="P155" i="4"/>
  <c r="F138" i="5"/>
  <c r="P78" i="4"/>
  <c r="P40" i="4"/>
  <c r="Q42" i="4" s="1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122" i="5"/>
  <c r="F121" i="5"/>
  <c r="F120" i="5"/>
  <c r="F119" i="5"/>
  <c r="F117" i="5"/>
  <c r="F116" i="5"/>
  <c r="F115" i="5"/>
  <c r="P76" i="4"/>
  <c r="P74" i="4"/>
  <c r="P38" i="4"/>
  <c r="P36" i="4"/>
  <c r="F114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P72" i="4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P34" i="4"/>
  <c r="P32" i="4"/>
  <c r="F66" i="5"/>
  <c r="F65" i="5"/>
  <c r="F64" i="5"/>
  <c r="F62" i="5"/>
  <c r="F59" i="5"/>
  <c r="F63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P70" i="4"/>
  <c r="P30" i="4"/>
  <c r="P28" i="4"/>
  <c r="F42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P16" i="4"/>
  <c r="P18" i="4"/>
  <c r="P20" i="4"/>
  <c r="P22" i="4"/>
  <c r="P24" i="4"/>
  <c r="P26" i="4"/>
  <c r="Q26" i="4" s="1"/>
  <c r="P58" i="4"/>
  <c r="P60" i="4"/>
  <c r="P62" i="4"/>
  <c r="Q62" i="4" s="1"/>
  <c r="P64" i="4"/>
  <c r="Q66" i="4" s="1"/>
  <c r="P66" i="4"/>
  <c r="P68" i="4"/>
  <c r="F61" i="5"/>
  <c r="Q143" i="4" l="1"/>
  <c r="Q139" i="4"/>
  <c r="Q18" i="4"/>
  <c r="Q78" i="4"/>
  <c r="Q86" i="4"/>
  <c r="Q149" i="4"/>
  <c r="Q135" i="4"/>
  <c r="Q153" i="4"/>
  <c r="Q155" i="4"/>
  <c r="Q100" i="4"/>
  <c r="Q118" i="4"/>
  <c r="Q64" i="4"/>
  <c r="Q122" i="4"/>
  <c r="Q22" i="4"/>
  <c r="Q159" i="4"/>
  <c r="Q137" i="4"/>
  <c r="Q48" i="4"/>
  <c r="Q102" i="4"/>
  <c r="Q112" i="4"/>
  <c r="Q157" i="4"/>
  <c r="Q32" i="4"/>
  <c r="Q80" i="4"/>
  <c r="Q34" i="4"/>
  <c r="Q72" i="4"/>
  <c r="Q145" i="4"/>
  <c r="Q110" i="4"/>
  <c r="Q20" i="4"/>
  <c r="Q70" i="4"/>
  <c r="Q36" i="4"/>
  <c r="Q82" i="4"/>
  <c r="Q38" i="4"/>
  <c r="Q147" i="4"/>
  <c r="Q68" i="4"/>
  <c r="Q74" i="4"/>
  <c r="Q76" i="4"/>
  <c r="Q60" i="4"/>
  <c r="Q46" i="4"/>
  <c r="Q120" i="4"/>
  <c r="Q28" i="4"/>
  <c r="Q30" i="4"/>
  <c r="Q84" i="4"/>
  <c r="Q24" i="4"/>
  <c r="Q133" i="4"/>
  <c r="Q114" i="4"/>
  <c r="Q116" i="4"/>
  <c r="Q40" i="4"/>
  <c r="Q151" i="4"/>
  <c r="Q161" i="4"/>
</calcChain>
</file>

<file path=xl/sharedStrings.xml><?xml version="1.0" encoding="utf-8"?>
<sst xmlns="http://schemas.openxmlformats.org/spreadsheetml/2006/main" count="218" uniqueCount="37">
  <si>
    <t>Precios de licitaciones Global Dairy Trade</t>
  </si>
  <si>
    <t>Leche en Polvo Entera (US$/Ton)</t>
  </si>
  <si>
    <t>Año/Mes</t>
  </si>
  <si>
    <t>Evento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</si>
  <si>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</si>
  <si>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</si>
  <si>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</si>
  <si>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</si>
  <si>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</si>
  <si>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</si>
  <si>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</si>
  <si>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</si>
  <si>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</si>
  <si>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</si>
  <si>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</si>
  <si>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</si>
  <si>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Promedio </t>
  </si>
  <si>
    <t>Variación</t>
  </si>
  <si>
    <t>1er</t>
  </si>
  <si>
    <t>2do</t>
  </si>
  <si>
    <t>2da</t>
  </si>
  <si>
    <t xml:space="preserve">Desde setiembre del 2010, se comenzaron a realizar dos eventos por mes, uno cada quince días aproximadamente. </t>
  </si>
  <si>
    <t>Leche en Polvo Descremada (US$/Ton)</t>
  </si>
  <si>
    <t>3.193</t>
  </si>
  <si>
    <t>3.292</t>
  </si>
  <si>
    <t>3.354</t>
  </si>
  <si>
    <t>3.269 </t>
  </si>
  <si>
    <t>Queso cheddar (US$/Ton)</t>
  </si>
  <si>
    <r>
      <t>Promedio Índice de Precios (US$/Ton)</t>
    </r>
    <r>
      <rPr>
        <b/>
        <sz val="11"/>
        <color indexed="8"/>
        <rFont val="Calibri"/>
        <family val="2"/>
      </rPr>
      <t>*</t>
    </r>
  </si>
  <si>
    <t xml:space="preserve">* El Índice de Precios es un indicador publicado por el Global Dairy Trade (plataforma de las licitaciones), donde se realiza un promedio ponderado entre los precios ganadores y las cantidades comercializadas de cada producto en el evento en cuestión. </t>
  </si>
  <si>
    <t>Volumenes comercializados en cada licitación</t>
  </si>
  <si>
    <t>Año</t>
  </si>
  <si>
    <t>Mes</t>
  </si>
  <si>
    <t xml:space="preserve">Evento </t>
  </si>
  <si>
    <t>Volúmenes</t>
  </si>
  <si>
    <t>Variación %</t>
  </si>
  <si>
    <t>Fuente: Global Dairy Trade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</si>
</sst>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5">
    <xf numFmtId="0" fontId="0" fillId="0" borderId="0" xfId="0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3" fontId="0" fillId="0" borderId="9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0" fillId="0" borderId="0" xfId="0" applyAlignment="1">
      <alignment wrapText="1"/>
    </xf>
    <xf numFmtId="3" fontId="0" fillId="0" borderId="11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3" fontId="0" fillId="0" borderId="17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3" fontId="0" fillId="0" borderId="23" xfId="0" applyNumberForma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8" xfId="0" applyBorder="1" applyAlignment="1">
      <alignment horizontal="center"/>
    </xf>
    <xf numFmtId="0" fontId="5" fillId="0" borderId="0" xfId="0" applyFont="1"/>
    <xf numFmtId="3" fontId="6" fillId="0" borderId="0" xfId="0" applyNumberFormat="1" applyFont="1" applyAlignment="1">
      <alignment horizontal="center" vertical="center" wrapText="1"/>
    </xf>
    <xf numFmtId="3" fontId="0" fillId="0" borderId="29" xfId="0" applyNumberForma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3" fontId="0" fillId="0" borderId="31" xfId="0" applyNumberFormat="1" applyBorder="1" applyAlignment="1">
      <alignment horizontal="center"/>
    </xf>
    <xf numFmtId="3" fontId="5" fillId="0" borderId="0" xfId="0" applyNumberFormat="1" applyFont="1"/>
    <xf numFmtId="0" fontId="4" fillId="0" borderId="32" xfId="0" applyFont="1" applyBorder="1"/>
    <xf numFmtId="0" fontId="4" fillId="0" borderId="33" xfId="0" applyFont="1" applyBorder="1"/>
    <xf numFmtId="0" fontId="4" fillId="0" borderId="34" xfId="0" applyFont="1" applyBorder="1"/>
    <xf numFmtId="0" fontId="4" fillId="0" borderId="35" xfId="0" applyFont="1" applyBorder="1"/>
    <xf numFmtId="0" fontId="4" fillId="0" borderId="29" xfId="0" applyFont="1" applyBorder="1"/>
    <xf numFmtId="165" fontId="3" fillId="0" borderId="29" xfId="1" applyNumberFormat="1" applyFont="1" applyBorder="1"/>
    <xf numFmtId="0" fontId="0" fillId="0" borderId="36" xfId="0" applyBorder="1"/>
    <xf numFmtId="0" fontId="4" fillId="0" borderId="26" xfId="0" applyFont="1" applyBorder="1"/>
    <xf numFmtId="0" fontId="4" fillId="0" borderId="9" xfId="0" applyFont="1" applyBorder="1"/>
    <xf numFmtId="165" fontId="3" fillId="0" borderId="9" xfId="1" applyNumberFormat="1" applyFont="1" applyBorder="1"/>
    <xf numFmtId="166" fontId="3" fillId="0" borderId="24" xfId="4" applyNumberFormat="1" applyFont="1" applyBorder="1"/>
    <xf numFmtId="166" fontId="3" fillId="0" borderId="36" xfId="4" applyNumberFormat="1" applyFont="1" applyBorder="1"/>
    <xf numFmtId="0" fontId="4" fillId="0" borderId="25" xfId="0" applyFont="1" applyBorder="1"/>
    <xf numFmtId="0" fontId="4" fillId="0" borderId="18" xfId="0" applyFont="1" applyBorder="1"/>
    <xf numFmtId="165" fontId="3" fillId="0" borderId="18" xfId="1" applyNumberFormat="1" applyFont="1" applyBorder="1"/>
    <xf numFmtId="166" fontId="3" fillId="0" borderId="23" xfId="4" applyNumberFormat="1" applyFont="1" applyBorder="1"/>
    <xf numFmtId="0" fontId="4" fillId="0" borderId="37" xfId="0" applyFont="1" applyBorder="1"/>
    <xf numFmtId="0" fontId="4" fillId="0" borderId="38" xfId="0" applyFont="1" applyBorder="1"/>
    <xf numFmtId="165" fontId="3" fillId="0" borderId="38" xfId="1" applyNumberFormat="1" applyFont="1" applyBorder="1"/>
    <xf numFmtId="166" fontId="3" fillId="0" borderId="39" xfId="4" applyNumberFormat="1" applyFont="1" applyBorder="1"/>
    <xf numFmtId="165" fontId="3" fillId="0" borderId="29" xfId="2" applyNumberFormat="1" applyFont="1" applyBorder="1"/>
    <xf numFmtId="3" fontId="0" fillId="0" borderId="40" xfId="0" applyNumberFormat="1" applyBorder="1" applyAlignment="1">
      <alignment horizontal="center"/>
    </xf>
    <xf numFmtId="9" fontId="3" fillId="0" borderId="0" xfId="4" applyFont="1"/>
    <xf numFmtId="3" fontId="0" fillId="0" borderId="36" xfId="0" applyNumberFormat="1" applyBorder="1" applyAlignment="1">
      <alignment horizontal="center"/>
    </xf>
    <xf numFmtId="10" fontId="3" fillId="0" borderId="0" xfId="4" applyNumberFormat="1" applyFont="1"/>
    <xf numFmtId="16" fontId="0" fillId="0" borderId="0" xfId="0" applyNumberFormat="1"/>
    <xf numFmtId="0" fontId="4" fillId="0" borderId="41" xfId="0" applyFont="1" applyBorder="1"/>
    <xf numFmtId="0" fontId="4" fillId="0" borderId="42" xfId="0" applyFont="1" applyBorder="1"/>
    <xf numFmtId="165" fontId="3" fillId="0" borderId="42" xfId="1" applyNumberFormat="1" applyFont="1" applyBorder="1"/>
    <xf numFmtId="166" fontId="3" fillId="0" borderId="43" xfId="4" applyNumberFormat="1" applyFont="1" applyBorder="1"/>
    <xf numFmtId="165" fontId="3" fillId="0" borderId="33" xfId="1" applyNumberFormat="1" applyFont="1" applyBorder="1"/>
    <xf numFmtId="166" fontId="3" fillId="0" borderId="34" xfId="4" applyNumberFormat="1" applyFont="1" applyBorder="1"/>
    <xf numFmtId="165" fontId="3" fillId="0" borderId="9" xfId="1" applyNumberFormat="1" applyFont="1" applyFill="1" applyBorder="1"/>
    <xf numFmtId="166" fontId="4" fillId="0" borderId="24" xfId="4" applyNumberFormat="1" applyFont="1" applyFill="1" applyBorder="1"/>
    <xf numFmtId="0" fontId="4" fillId="0" borderId="44" xfId="0" applyFont="1" applyBorder="1"/>
    <xf numFmtId="0" fontId="4" fillId="0" borderId="45" xfId="0" applyFont="1" applyBorder="1"/>
    <xf numFmtId="3" fontId="0" fillId="0" borderId="42" xfId="0" applyNumberFormat="1" applyBorder="1" applyAlignment="1">
      <alignment horizontal="center"/>
    </xf>
    <xf numFmtId="165" fontId="3" fillId="0" borderId="29" xfId="1" applyNumberFormat="1" applyFont="1" applyFill="1" applyBorder="1"/>
    <xf numFmtId="3" fontId="0" fillId="0" borderId="46" xfId="0" applyNumberFormat="1" applyBorder="1" applyAlignment="1">
      <alignment horizontal="center"/>
    </xf>
    <xf numFmtId="3" fontId="0" fillId="0" borderId="47" xfId="0" applyNumberFormat="1" applyBorder="1" applyAlignment="1">
      <alignment horizontal="center"/>
    </xf>
    <xf numFmtId="3" fontId="0" fillId="0" borderId="48" xfId="0" applyNumberFormat="1" applyBorder="1" applyAlignment="1">
      <alignment horizontal="center"/>
    </xf>
    <xf numFmtId="166" fontId="3" fillId="0" borderId="49" xfId="4" applyNumberFormat="1" applyFont="1" applyBorder="1"/>
    <xf numFmtId="9" fontId="3" fillId="0" borderId="50" xfId="4" applyFont="1" applyBorder="1"/>
    <xf numFmtId="0" fontId="4" fillId="0" borderId="51" xfId="0" applyFont="1" applyBorder="1"/>
    <xf numFmtId="0" fontId="4" fillId="0" borderId="52" xfId="0" applyFont="1" applyBorder="1"/>
    <xf numFmtId="0" fontId="4" fillId="0" borderId="31" xfId="0" applyFont="1" applyBorder="1"/>
    <xf numFmtId="165" fontId="3" fillId="0" borderId="45" xfId="1" applyNumberFormat="1" applyFont="1" applyBorder="1"/>
    <xf numFmtId="166" fontId="3" fillId="0" borderId="53" xfId="4" applyNumberFormat="1" applyFont="1" applyBorder="1"/>
    <xf numFmtId="0" fontId="4" fillId="0" borderId="58" xfId="0" applyFont="1" applyBorder="1"/>
    <xf numFmtId="0" fontId="4" fillId="0" borderId="60" xfId="0" applyFont="1" applyBorder="1"/>
    <xf numFmtId="0" fontId="4" fillId="0" borderId="61" xfId="0" applyFont="1" applyBorder="1"/>
    <xf numFmtId="0" fontId="4" fillId="0" borderId="62" xfId="0" applyFont="1" applyBorder="1"/>
    <xf numFmtId="165" fontId="3" fillId="0" borderId="62" xfId="1" applyNumberFormat="1" applyFont="1" applyBorder="1"/>
    <xf numFmtId="166" fontId="3" fillId="0" borderId="63" xfId="4" applyNumberFormat="1" applyFont="1" applyBorder="1"/>
    <xf numFmtId="0" fontId="4" fillId="0" borderId="64" xfId="0" applyFont="1" applyBorder="1"/>
    <xf numFmtId="0" fontId="4" fillId="0" borderId="65" xfId="0" applyFont="1" applyBorder="1"/>
    <xf numFmtId="165" fontId="3" fillId="0" borderId="65" xfId="1" applyNumberFormat="1" applyFont="1" applyBorder="1"/>
    <xf numFmtId="166" fontId="3" fillId="0" borderId="66" xfId="4" applyNumberFormat="1" applyFont="1" applyBorder="1"/>
    <xf numFmtId="165" fontId="3" fillId="0" borderId="42" xfId="1" applyNumberFormat="1" applyFont="1" applyFill="1" applyBorder="1"/>
    <xf numFmtId="166" fontId="0" fillId="0" borderId="67" xfId="4" applyNumberFormat="1" applyFont="1" applyBorder="1"/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/>
    </xf>
    <xf numFmtId="3" fontId="4" fillId="0" borderId="0" xfId="0" applyNumberFormat="1" applyFont="1" applyAlignment="1">
      <alignment horizontal="center"/>
    </xf>
    <xf numFmtId="9" fontId="4" fillId="0" borderId="0" xfId="4" applyFont="1" applyBorder="1" applyAlignment="1"/>
    <xf numFmtId="166" fontId="0" fillId="0" borderId="24" xfId="4" applyNumberFormat="1" applyFont="1" applyBorder="1"/>
    <xf numFmtId="0" fontId="4" fillId="0" borderId="68" xfId="0" applyFont="1" applyBorder="1"/>
    <xf numFmtId="0" fontId="4" fillId="0" borderId="69" xfId="0" applyFont="1" applyBorder="1"/>
    <xf numFmtId="165" fontId="3" fillId="0" borderId="69" xfId="1" applyNumberFormat="1" applyFont="1" applyFill="1" applyBorder="1"/>
    <xf numFmtId="166" fontId="0" fillId="0" borderId="70" xfId="4" applyNumberFormat="1" applyFont="1" applyBorder="1"/>
    <xf numFmtId="165" fontId="3" fillId="0" borderId="38" xfId="1" applyNumberFormat="1" applyFont="1" applyFill="1" applyBorder="1"/>
    <xf numFmtId="166" fontId="0" fillId="0" borderId="39" xfId="4" applyNumberFormat="1" applyFont="1" applyBorder="1"/>
    <xf numFmtId="0" fontId="4" fillId="0" borderId="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9" fontId="4" fillId="0" borderId="36" xfId="4" applyFont="1" applyBorder="1" applyAlignment="1"/>
    <xf numFmtId="9" fontId="4" fillId="0" borderId="24" xfId="4" applyFont="1" applyBorder="1" applyAlignment="1"/>
    <xf numFmtId="9" fontId="4" fillId="0" borderId="23" xfId="4" applyFont="1" applyBorder="1" applyAlignment="1"/>
    <xf numFmtId="0" fontId="4" fillId="0" borderId="54" xfId="0" applyFon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3" fontId="4" fillId="0" borderId="17" xfId="0" applyNumberFormat="1" applyFont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3" fontId="0" fillId="0" borderId="33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3" fontId="4" fillId="0" borderId="32" xfId="0" applyNumberFormat="1" applyFont="1" applyBorder="1" applyAlignment="1">
      <alignment horizontal="center"/>
    </xf>
    <xf numFmtId="3" fontId="4" fillId="0" borderId="41" xfId="0" applyNumberFormat="1" applyFont="1" applyBorder="1" applyAlignment="1">
      <alignment horizontal="center"/>
    </xf>
    <xf numFmtId="9" fontId="4" fillId="0" borderId="34" xfId="4" applyFont="1" applyBorder="1" applyAlignment="1"/>
    <xf numFmtId="9" fontId="4" fillId="0" borderId="43" xfId="4" applyFont="1" applyBorder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3" fontId="0" fillId="0" borderId="29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3" fontId="4" fillId="0" borderId="35" xfId="0" applyNumberFormat="1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0" fontId="0" fillId="0" borderId="42" xfId="0" applyBorder="1"/>
    <xf numFmtId="3" fontId="0" fillId="0" borderId="18" xfId="0" applyNumberFormat="1" applyBorder="1" applyAlignment="1">
      <alignment horizontal="center"/>
    </xf>
    <xf numFmtId="3" fontId="0" fillId="0" borderId="38" xfId="0" applyNumberFormat="1" applyBorder="1" applyAlignment="1">
      <alignment horizontal="center"/>
    </xf>
    <xf numFmtId="3" fontId="0" fillId="0" borderId="32" xfId="0" applyNumberFormat="1" applyBorder="1" applyAlignment="1">
      <alignment horizontal="center"/>
    </xf>
    <xf numFmtId="3" fontId="0" fillId="0" borderId="41" xfId="0" applyNumberForma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3" fontId="4" fillId="0" borderId="25" xfId="0" applyNumberFormat="1" applyFont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3" fontId="0" fillId="0" borderId="37" xfId="0" applyNumberFormat="1" applyBorder="1" applyAlignment="1">
      <alignment horizontal="center"/>
    </xf>
    <xf numFmtId="3" fontId="0" fillId="0" borderId="35" xfId="0" applyNumberForma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9" fontId="4" fillId="0" borderId="39" xfId="4" applyFont="1" applyBorder="1" applyAlignment="1"/>
    <xf numFmtId="0" fontId="4" fillId="0" borderId="59" xfId="0" applyFont="1" applyBorder="1" applyAlignment="1">
      <alignment horizontal="center" vertical="center"/>
    </xf>
    <xf numFmtId="0" fontId="0" fillId="0" borderId="41" xfId="0" applyBorder="1"/>
    <xf numFmtId="3" fontId="4" fillId="0" borderId="47" xfId="0" applyNumberFormat="1" applyFont="1" applyBorder="1" applyAlignment="1">
      <alignment horizontal="center"/>
    </xf>
    <xf numFmtId="0" fontId="4" fillId="0" borderId="5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3" fontId="0" fillId="0" borderId="34" xfId="0" applyNumberFormat="1" applyBorder="1" applyAlignment="1">
      <alignment horizontal="center"/>
    </xf>
    <xf numFmtId="3" fontId="0" fillId="0" borderId="43" xfId="0" applyNumberFormat="1" applyBorder="1" applyAlignment="1">
      <alignment horizontal="center"/>
    </xf>
    <xf numFmtId="0" fontId="4" fillId="0" borderId="71" xfId="0" applyFont="1" applyBorder="1"/>
    <xf numFmtId="165" fontId="3" fillId="0" borderId="45" xfId="1" applyNumberFormat="1" applyFont="1" applyFill="1" applyBorder="1"/>
    <xf numFmtId="166" fontId="0" fillId="0" borderId="72" xfId="4" applyNumberFormat="1" applyFont="1" applyBorder="1"/>
    <xf numFmtId="166" fontId="0" fillId="0" borderId="36" xfId="4" applyNumberFormat="1" applyFont="1" applyBorder="1"/>
    <xf numFmtId="0" fontId="4" fillId="0" borderId="41" xfId="0" applyFont="1" applyFill="1" applyBorder="1"/>
    <xf numFmtId="0" fontId="4" fillId="0" borderId="42" xfId="0" applyFont="1" applyFill="1" applyBorder="1"/>
    <xf numFmtId="165" fontId="0" fillId="0" borderId="9" xfId="1" applyNumberFormat="1" applyFont="1" applyBorder="1"/>
  </cellXfs>
  <cellStyles count="6">
    <cellStyle name="Millares" xfId="1" builtinId="3"/>
    <cellStyle name="Millares 2" xfId="2" xr:uid="{00000000-0005-0000-0000-000001000000}"/>
    <cellStyle name="Millares 2 2" xfId="3" xr:uid="{00000000-0005-0000-0000-000002000000}"/>
    <cellStyle name="Normal" xfId="0" builtinId="0"/>
    <cellStyle name="Porcentaje" xfId="4" builtinId="5"/>
    <cellStyle name="Separador de milhares_Plan1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142875</xdr:colOff>
      <xdr:row>0</xdr:row>
      <xdr:rowOff>133350</xdr:rowOff>
    </xdr:from>
    <xdr:to>
      <xdr:col>10</xdr:col>
      <xdr:colOff>0</xdr:colOff>
      <xdr:row>8</xdr:row>
      <xdr:rowOff>76200</xdr:rowOff>
    </xdr:to>
    <xdr:pic>
      <xdr:nvPicPr>
        <xdr:cNvPr id="6714" name="Imagen 3">
          <a:extLst>
            <a:ext uri="{FF2B5EF4-FFF2-40B4-BE49-F238E27FC236}">
              <a16:creationId xmlns:a16="http://schemas.microsoft.com/office/drawing/2014/main" id="{4DDFAC48-94A6-AAF3-20D3-7C407C451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8725" y="133350"/>
          <a:ext cx="2409825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981075</xdr:colOff>
      <xdr:row>0</xdr:row>
      <xdr:rowOff>95250</xdr:rowOff>
    </xdr:from>
    <xdr:to>
      <xdr:col>4</xdr:col>
      <xdr:colOff>739140</xdr:colOff>
      <xdr:row>8</xdr:row>
      <xdr:rowOff>57150</xdr:rowOff>
    </xdr:to>
    <xdr:pic>
      <xdr:nvPicPr>
        <xdr:cNvPr id="62829" name="Imagen 3">
          <a:extLst>
            <a:ext uri="{FF2B5EF4-FFF2-40B4-BE49-F238E27FC236}">
              <a16:creationId xmlns:a16="http://schemas.microsoft.com/office/drawing/2014/main" id="{2B0DEE74-0023-3DBE-7E8B-F175EE65D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2114550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0:V173"/>
  <sheetViews>
    <sheetView showGridLines="0" tabSelected="1" zoomScale="87" zoomScaleNormal="87" workbookViewId="0">
      <selection activeCell="J165" sqref="J165"/>
    </sheetView>
  </sheetViews>
  <sheetFormatPr baseColWidth="10" defaultColWidth="9.140625" defaultRowHeight="15" x14ac:dyDescent="0.25"/>
  <cols>
    <col min="1" max="1" width="9.140625" customWidth="1"/>
    <col min="2" max="2" width="11.42578125" customWidth="1"/>
    <col min="3" max="3" width="7.140625" style="17" bestFit="1" customWidth="1"/>
    <col min="4" max="7" width="11.42578125" customWidth="1"/>
    <col min="8" max="8" width="13.42578125" customWidth="1"/>
    <col min="9" max="10" width="12.42578125" customWidth="1"/>
    <col min="11" max="15" width="11.42578125" customWidth="1"/>
    <col min="16" max="16" width="10.28515625" customWidth="1"/>
    <col min="17" max="17" width="10.140625" customWidth="1"/>
    <col min="18" max="256" width="11.42578125" customWidth="1"/>
  </cols>
  <sheetData>
    <row r="10" spans="2:22" ht="15.75" thickBot="1" x14ac:dyDescent="0.3"/>
    <row r="11" spans="2:22" ht="15.75" thickBot="1" x14ac:dyDescent="0.3">
      <c r="H11" s="145" t="s">
        <v>0</v>
      </c>
      <c r="I11" s="146"/>
      <c r="J11" s="147"/>
    </row>
    <row r="12" spans="2:22" ht="15.75" thickBot="1" x14ac:dyDescent="0.3"/>
    <row r="13" spans="2:22" ht="15.75" thickBot="1" x14ac:dyDescent="0.3">
      <c r="H13" s="130" t="s">
        <v>1</v>
      </c>
      <c r="I13" s="131"/>
      <c r="J13" s="132"/>
    </row>
    <row r="14" spans="2:22" ht="15.75" thickBot="1" x14ac:dyDescent="0.3"/>
    <row r="15" spans="2:22" ht="15.75" thickBot="1" x14ac:dyDescent="0.3">
      <c r="B15" s="1" t="s">
        <v>2</v>
      </c>
      <c r="C15" s="14" t="s">
        <v>3</v>
      </c>
      <c r="D15" s="2" t="s">
        <v>4</v>
      </c>
      <c r="E15" s="3" t="s">
        <v>5</v>
      </c>
      <c r="F15" s="3" t="s">
        <v>6</v>
      </c>
      <c r="G15" s="3" t="s">
        <v>7</v>
      </c>
      <c r="H15" s="3" t="s">
        <v>8</v>
      </c>
      <c r="I15" s="3" t="s">
        <v>9</v>
      </c>
      <c r="J15" s="3" t="s">
        <v>10</v>
      </c>
      <c r="K15" s="3" t="s">
        <v>11</v>
      </c>
      <c r="L15" s="3" t="s">
        <v>12</v>
      </c>
      <c r="M15" s="3" t="s">
        <v>13</v>
      </c>
      <c r="N15" s="3" t="s">
        <v>14</v>
      </c>
      <c r="O15" s="3" t="s">
        <v>15</v>
      </c>
      <c r="P15" s="2" t="s">
        <v>16</v>
      </c>
      <c r="Q15" s="4" t="s">
        <v>17</v>
      </c>
      <c r="V15" s="69"/>
    </row>
    <row r="16" spans="2:22" x14ac:dyDescent="0.25">
      <c r="B16" s="149">
        <v>2008</v>
      </c>
      <c r="C16" s="18" t="s">
        <v>18</v>
      </c>
      <c r="D16" s="154"/>
      <c r="E16" s="133"/>
      <c r="F16" s="133"/>
      <c r="G16" s="133"/>
      <c r="H16" s="133"/>
      <c r="I16" s="133"/>
      <c r="J16" s="133">
        <v>4395</v>
      </c>
      <c r="K16" s="133">
        <v>3843</v>
      </c>
      <c r="L16" s="133">
        <v>3306</v>
      </c>
      <c r="M16" s="133">
        <v>2917</v>
      </c>
      <c r="N16" s="133">
        <v>2585</v>
      </c>
      <c r="O16" s="133">
        <v>2223</v>
      </c>
      <c r="P16" s="135">
        <f>AVERAGE(D16:O17)</f>
        <v>3211.5</v>
      </c>
      <c r="Q16" s="117"/>
      <c r="V16" s="69"/>
    </row>
    <row r="17" spans="2:22" ht="15.75" thickBot="1" x14ac:dyDescent="0.3">
      <c r="B17" s="160"/>
      <c r="C17" s="21" t="s">
        <v>19</v>
      </c>
      <c r="D17" s="155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6"/>
      <c r="Q17" s="159"/>
      <c r="V17" s="69"/>
    </row>
    <row r="18" spans="2:22" x14ac:dyDescent="0.25">
      <c r="B18" s="149">
        <v>2009</v>
      </c>
      <c r="C18" s="18" t="s">
        <v>18</v>
      </c>
      <c r="D18" s="152">
        <v>2017</v>
      </c>
      <c r="E18" s="139">
        <v>1851</v>
      </c>
      <c r="F18" s="139">
        <v>2158</v>
      </c>
      <c r="G18" s="139">
        <v>2235</v>
      </c>
      <c r="H18" s="139">
        <v>2144</v>
      </c>
      <c r="I18" s="139">
        <v>1886</v>
      </c>
      <c r="J18" s="139">
        <v>1829</v>
      </c>
      <c r="K18" s="139">
        <v>2301</v>
      </c>
      <c r="L18" s="133">
        <v>2858</v>
      </c>
      <c r="M18" s="133">
        <v>3022</v>
      </c>
      <c r="N18" s="133">
        <v>3437</v>
      </c>
      <c r="O18" s="133">
        <v>3560</v>
      </c>
      <c r="P18" s="135">
        <f>AVERAGE(D18:O19)</f>
        <v>2441.5</v>
      </c>
      <c r="Q18" s="117">
        <f>+P18/P16-1</f>
        <v>-0.23976335045928698</v>
      </c>
      <c r="V18" s="69"/>
    </row>
    <row r="19" spans="2:22" ht="15.75" thickBot="1" x14ac:dyDescent="0.3">
      <c r="B19" s="150"/>
      <c r="C19" s="19" t="s">
        <v>19</v>
      </c>
      <c r="D19" s="153"/>
      <c r="E19" s="140"/>
      <c r="F19" s="140"/>
      <c r="G19" s="140"/>
      <c r="H19" s="140"/>
      <c r="I19" s="140"/>
      <c r="J19" s="140"/>
      <c r="K19" s="140"/>
      <c r="L19" s="134"/>
      <c r="M19" s="134"/>
      <c r="N19" s="134"/>
      <c r="O19" s="134"/>
      <c r="P19" s="137"/>
      <c r="Q19" s="118"/>
      <c r="V19" s="69"/>
    </row>
    <row r="20" spans="2:22" x14ac:dyDescent="0.25">
      <c r="B20" s="149">
        <v>2010</v>
      </c>
      <c r="C20" s="18" t="s">
        <v>18</v>
      </c>
      <c r="D20" s="141">
        <v>3309</v>
      </c>
      <c r="E20" s="124">
        <v>3256</v>
      </c>
      <c r="F20" s="124">
        <v>3281</v>
      </c>
      <c r="G20" s="124">
        <v>3969</v>
      </c>
      <c r="H20" s="124">
        <v>3932</v>
      </c>
      <c r="I20" s="124">
        <v>3790</v>
      </c>
      <c r="J20" s="124">
        <v>3224</v>
      </c>
      <c r="K20" s="124">
        <v>2974</v>
      </c>
      <c r="L20" s="40">
        <v>3522</v>
      </c>
      <c r="M20" s="40">
        <v>3521</v>
      </c>
      <c r="N20" s="40">
        <v>3495</v>
      </c>
      <c r="O20" s="41">
        <v>3556</v>
      </c>
      <c r="P20" s="135">
        <f>AVERAGE(D20:O21)</f>
        <v>3498.875</v>
      </c>
      <c r="Q20" s="117">
        <f>+P20/P18-1</f>
        <v>0.43308416956788864</v>
      </c>
    </row>
    <row r="21" spans="2:22" ht="15.75" thickBot="1" x14ac:dyDescent="0.3">
      <c r="B21" s="150"/>
      <c r="C21" s="19" t="s">
        <v>20</v>
      </c>
      <c r="D21" s="161"/>
      <c r="E21" s="138"/>
      <c r="F21" s="138"/>
      <c r="G21" s="138"/>
      <c r="H21" s="138"/>
      <c r="I21" s="138"/>
      <c r="J21" s="138"/>
      <c r="K21" s="138"/>
      <c r="L21" s="9">
        <v>3602</v>
      </c>
      <c r="M21" s="9">
        <v>3484</v>
      </c>
      <c r="N21" s="9">
        <v>3447</v>
      </c>
      <c r="O21" s="42">
        <v>3620</v>
      </c>
      <c r="P21" s="137"/>
      <c r="Q21" s="118"/>
    </row>
    <row r="22" spans="2:22" x14ac:dyDescent="0.25">
      <c r="B22" s="148">
        <v>2011</v>
      </c>
      <c r="C22" s="22" t="s">
        <v>18</v>
      </c>
      <c r="D22" s="23">
        <v>3750</v>
      </c>
      <c r="E22" s="24">
        <v>3995</v>
      </c>
      <c r="F22" s="24">
        <v>4619</v>
      </c>
      <c r="G22" s="24">
        <v>3878</v>
      </c>
      <c r="H22" s="24">
        <v>3859</v>
      </c>
      <c r="I22" s="24">
        <v>3780</v>
      </c>
      <c r="J22" s="24">
        <v>3638</v>
      </c>
      <c r="K22" s="24">
        <v>3474</v>
      </c>
      <c r="L22" s="24">
        <v>3314</v>
      </c>
      <c r="M22" s="24">
        <v>3309</v>
      </c>
      <c r="N22" s="24">
        <v>3487</v>
      </c>
      <c r="O22" s="24">
        <v>3637</v>
      </c>
      <c r="P22" s="151">
        <f>AVERAGE(D22:O23)</f>
        <v>3734.7083333333335</v>
      </c>
      <c r="Q22" s="119">
        <f>+P22/P20-1</f>
        <v>6.7402617508008467E-2</v>
      </c>
    </row>
    <row r="23" spans="2:22" ht="15.75" thickBot="1" x14ac:dyDescent="0.3">
      <c r="B23" s="144"/>
      <c r="C23" s="19" t="s">
        <v>19</v>
      </c>
      <c r="D23" s="10">
        <v>3780</v>
      </c>
      <c r="E23" s="9">
        <v>4320</v>
      </c>
      <c r="F23" s="9">
        <v>4105</v>
      </c>
      <c r="G23" s="9">
        <v>3912</v>
      </c>
      <c r="H23" s="9">
        <v>3863</v>
      </c>
      <c r="I23" s="9">
        <v>3888</v>
      </c>
      <c r="J23" s="9">
        <v>3475</v>
      </c>
      <c r="K23" s="9">
        <v>3385</v>
      </c>
      <c r="L23" s="9">
        <v>3499</v>
      </c>
      <c r="M23" s="9">
        <v>3503</v>
      </c>
      <c r="N23" s="9">
        <v>3574</v>
      </c>
      <c r="O23" s="9">
        <v>3589</v>
      </c>
      <c r="P23" s="137"/>
      <c r="Q23" s="118"/>
    </row>
    <row r="24" spans="2:22" x14ac:dyDescent="0.25">
      <c r="B24" s="120">
        <v>2012</v>
      </c>
      <c r="C24" s="15" t="s">
        <v>18</v>
      </c>
      <c r="D24" s="13">
        <v>3554</v>
      </c>
      <c r="E24" s="12">
        <v>3533</v>
      </c>
      <c r="F24" s="12">
        <v>3409</v>
      </c>
      <c r="G24" s="12">
        <v>3227</v>
      </c>
      <c r="H24" s="12">
        <v>2776</v>
      </c>
      <c r="I24" s="12">
        <v>2763</v>
      </c>
      <c r="J24" s="12">
        <v>2760</v>
      </c>
      <c r="K24" s="12">
        <v>2675</v>
      </c>
      <c r="L24" s="12">
        <v>2978</v>
      </c>
      <c r="M24" s="12">
        <v>3167</v>
      </c>
      <c r="N24" s="12">
        <v>3352</v>
      </c>
      <c r="O24" s="29">
        <v>3170</v>
      </c>
      <c r="P24" s="122">
        <f>AVERAGE(D24:O25)</f>
        <v>3094.8333333333335</v>
      </c>
      <c r="Q24" s="119">
        <f>+P24/P22-1</f>
        <v>-0.17133198710296427</v>
      </c>
    </row>
    <row r="25" spans="2:22" ht="15.75" thickBot="1" x14ac:dyDescent="0.3">
      <c r="B25" s="121"/>
      <c r="C25" s="16" t="s">
        <v>19</v>
      </c>
      <c r="D25" s="10">
        <v>3562</v>
      </c>
      <c r="E25" s="9">
        <v>3421</v>
      </c>
      <c r="F25" s="9">
        <v>3316</v>
      </c>
      <c r="G25" s="9">
        <v>2847</v>
      </c>
      <c r="H25" s="9">
        <v>2546</v>
      </c>
      <c r="I25" s="9">
        <v>2886</v>
      </c>
      <c r="J25" s="9">
        <v>2584</v>
      </c>
      <c r="K25" s="9">
        <v>2870</v>
      </c>
      <c r="L25" s="9">
        <v>3036</v>
      </c>
      <c r="M25" s="9">
        <v>3421</v>
      </c>
      <c r="N25" s="9">
        <v>3276</v>
      </c>
      <c r="O25" s="30">
        <v>3147</v>
      </c>
      <c r="P25" s="123"/>
      <c r="Q25" s="118"/>
    </row>
    <row r="26" spans="2:22" x14ac:dyDescent="0.25">
      <c r="B26" s="120">
        <v>2013</v>
      </c>
      <c r="C26" s="15" t="s">
        <v>18</v>
      </c>
      <c r="D26" s="13">
        <v>3199</v>
      </c>
      <c r="E26" s="12">
        <v>3468</v>
      </c>
      <c r="F26" s="12">
        <v>4298</v>
      </c>
      <c r="G26" s="12">
        <v>5100</v>
      </c>
      <c r="H26" s="12">
        <v>4721</v>
      </c>
      <c r="I26" s="12">
        <v>4643</v>
      </c>
      <c r="J26" s="12">
        <v>4757</v>
      </c>
      <c r="K26" s="12">
        <v>5021</v>
      </c>
      <c r="L26" s="12">
        <v>5058</v>
      </c>
      <c r="M26" s="12">
        <v>5208</v>
      </c>
      <c r="N26" s="12">
        <v>4891</v>
      </c>
      <c r="O26" s="29">
        <v>5035</v>
      </c>
      <c r="P26" s="122">
        <f>AVERAGE(D26:O27)</f>
        <v>4677.333333333333</v>
      </c>
      <c r="Q26" s="119">
        <f>+P26/P24-1</f>
        <v>0.51133609779740419</v>
      </c>
    </row>
    <row r="27" spans="2:22" ht="15.75" thickBot="1" x14ac:dyDescent="0.3">
      <c r="B27" s="121"/>
      <c r="C27" s="16" t="s">
        <v>19</v>
      </c>
      <c r="D27" s="10">
        <v>3288</v>
      </c>
      <c r="E27" s="9">
        <v>3654</v>
      </c>
      <c r="F27" s="9">
        <v>5116</v>
      </c>
      <c r="G27" s="9">
        <v>5245</v>
      </c>
      <c r="H27" s="9">
        <v>4722</v>
      </c>
      <c r="I27" s="9">
        <v>4668</v>
      </c>
      <c r="J27" s="9">
        <v>5058</v>
      </c>
      <c r="K27" s="9">
        <v>5124</v>
      </c>
      <c r="L27" s="9">
        <v>5096</v>
      </c>
      <c r="M27" s="9">
        <v>5058</v>
      </c>
      <c r="N27" s="9">
        <v>4870</v>
      </c>
      <c r="O27" s="30">
        <v>4958</v>
      </c>
      <c r="P27" s="123"/>
      <c r="Q27" s="118"/>
    </row>
    <row r="28" spans="2:22" x14ac:dyDescent="0.25">
      <c r="B28" s="120">
        <v>2014</v>
      </c>
      <c r="C28" s="15" t="s">
        <v>18</v>
      </c>
      <c r="D28" s="13">
        <v>4934</v>
      </c>
      <c r="E28" s="12">
        <v>5005</v>
      </c>
      <c r="F28" s="12">
        <v>4703</v>
      </c>
      <c r="G28" s="12">
        <v>4033</v>
      </c>
      <c r="H28" s="12">
        <v>3928</v>
      </c>
      <c r="I28" s="12">
        <v>3594</v>
      </c>
      <c r="J28" s="12">
        <v>3459</v>
      </c>
      <c r="K28" s="12">
        <v>2725</v>
      </c>
      <c r="L28" s="12">
        <v>2673</v>
      </c>
      <c r="M28" s="12">
        <v>2443</v>
      </c>
      <c r="N28" s="12">
        <v>2522</v>
      </c>
      <c r="O28" s="29">
        <v>2229</v>
      </c>
      <c r="P28" s="122">
        <f>AVERAGE(D28:O29)</f>
        <v>3496.2916666666665</v>
      </c>
      <c r="Q28" s="119">
        <f>+P28/P26-1</f>
        <v>-0.25250320695553019</v>
      </c>
    </row>
    <row r="29" spans="2:22" ht="15.75" thickBot="1" x14ac:dyDescent="0.3">
      <c r="B29" s="121"/>
      <c r="C29" s="16" t="s">
        <v>19</v>
      </c>
      <c r="D29" s="10">
        <v>4943</v>
      </c>
      <c r="E29" s="9">
        <v>4999</v>
      </c>
      <c r="F29" s="9">
        <v>4439</v>
      </c>
      <c r="G29" s="9">
        <v>3990</v>
      </c>
      <c r="H29" s="9">
        <v>3877</v>
      </c>
      <c r="I29" s="9">
        <v>3658</v>
      </c>
      <c r="J29" s="9">
        <v>3088</v>
      </c>
      <c r="K29" s="9">
        <v>2804</v>
      </c>
      <c r="L29" s="9">
        <v>2692</v>
      </c>
      <c r="M29" s="9">
        <v>2503</v>
      </c>
      <c r="N29" s="9">
        <v>2400</v>
      </c>
      <c r="O29" s="30">
        <v>2270</v>
      </c>
      <c r="P29" s="123"/>
      <c r="Q29" s="118"/>
    </row>
    <row r="30" spans="2:22" x14ac:dyDescent="0.25">
      <c r="B30" s="120">
        <v>2015</v>
      </c>
      <c r="C30" s="15" t="s">
        <v>18</v>
      </c>
      <c r="D30" s="13">
        <v>2307</v>
      </c>
      <c r="E30" s="12">
        <v>2874</v>
      </c>
      <c r="F30" s="12">
        <v>3241</v>
      </c>
      <c r="G30" s="12">
        <v>2538</v>
      </c>
      <c r="H30" s="12">
        <v>2386</v>
      </c>
      <c r="I30" s="12">
        <v>2309</v>
      </c>
      <c r="J30" s="12">
        <v>2054</v>
      </c>
      <c r="K30" s="12">
        <v>1560</v>
      </c>
      <c r="L30" s="12">
        <v>2078</v>
      </c>
      <c r="M30" s="12">
        <v>2824</v>
      </c>
      <c r="N30" s="12">
        <v>2453</v>
      </c>
      <c r="O30" s="29">
        <v>2260</v>
      </c>
      <c r="P30" s="122">
        <f>AVERAGE(D30:O31)</f>
        <v>2416.4166666666665</v>
      </c>
      <c r="Q30" s="119">
        <f>+P30/P28-1</f>
        <v>-0.30886296194777807</v>
      </c>
    </row>
    <row r="31" spans="2:22" ht="15.75" thickBot="1" x14ac:dyDescent="0.3">
      <c r="B31" s="121"/>
      <c r="C31" s="16" t="s">
        <v>19</v>
      </c>
      <c r="D31" s="10">
        <v>2402</v>
      </c>
      <c r="E31" s="9">
        <v>3272</v>
      </c>
      <c r="F31" s="9">
        <v>2928</v>
      </c>
      <c r="G31" s="9">
        <v>2446</v>
      </c>
      <c r="H31" s="9">
        <v>2390</v>
      </c>
      <c r="I31" s="9">
        <v>2327</v>
      </c>
      <c r="J31" s="9">
        <v>1848</v>
      </c>
      <c r="K31" s="9">
        <v>1856</v>
      </c>
      <c r="L31" s="9">
        <v>2495</v>
      </c>
      <c r="M31" s="9">
        <v>2694</v>
      </c>
      <c r="N31" s="9">
        <v>2148</v>
      </c>
      <c r="O31" s="30">
        <v>2304</v>
      </c>
      <c r="P31" s="123"/>
      <c r="Q31" s="118"/>
    </row>
    <row r="32" spans="2:22" x14ac:dyDescent="0.25">
      <c r="B32" s="120">
        <v>2016</v>
      </c>
      <c r="C32" s="15" t="s">
        <v>18</v>
      </c>
      <c r="D32" s="13">
        <v>2210</v>
      </c>
      <c r="E32" s="12">
        <v>1952</v>
      </c>
      <c r="F32" s="12">
        <v>1974</v>
      </c>
      <c r="G32" s="12">
        <v>2013</v>
      </c>
      <c r="H32" s="12">
        <v>2176</v>
      </c>
      <c r="I32" s="12">
        <v>2205</v>
      </c>
      <c r="J32" s="12">
        <v>2062</v>
      </c>
      <c r="K32" s="12">
        <v>2265</v>
      </c>
      <c r="L32" s="12">
        <v>2793</v>
      </c>
      <c r="M32" s="12">
        <v>2681</v>
      </c>
      <c r="N32" s="12">
        <v>3317</v>
      </c>
      <c r="O32" s="29">
        <v>3593</v>
      </c>
      <c r="P32" s="122">
        <f>AVERAGE(D32:O33)</f>
        <v>2463.4583333333335</v>
      </c>
      <c r="Q32" s="119">
        <f>+P32/P30-1</f>
        <v>1.9467531123909421E-2</v>
      </c>
    </row>
    <row r="33" spans="2:17" ht="15.75" thickBot="1" x14ac:dyDescent="0.3">
      <c r="B33" s="121"/>
      <c r="C33" s="16" t="s">
        <v>19</v>
      </c>
      <c r="D33" s="10">
        <v>2188</v>
      </c>
      <c r="E33" s="9">
        <v>1890</v>
      </c>
      <c r="F33" s="9">
        <v>1971</v>
      </c>
      <c r="G33" s="9">
        <v>2156</v>
      </c>
      <c r="H33" s="9">
        <v>2252</v>
      </c>
      <c r="I33" s="9">
        <v>2118</v>
      </c>
      <c r="J33" s="9">
        <v>2079</v>
      </c>
      <c r="K33" s="9">
        <v>2695</v>
      </c>
      <c r="L33" s="9">
        <v>2782</v>
      </c>
      <c r="M33" s="9">
        <v>2760</v>
      </c>
      <c r="N33" s="9">
        <v>3423</v>
      </c>
      <c r="O33" s="30">
        <v>3568</v>
      </c>
      <c r="P33" s="123"/>
      <c r="Q33" s="118"/>
    </row>
    <row r="34" spans="2:17" x14ac:dyDescent="0.25">
      <c r="B34" s="120">
        <v>2017</v>
      </c>
      <c r="C34" s="15" t="s">
        <v>18</v>
      </c>
      <c r="D34" s="13">
        <v>3294</v>
      </c>
      <c r="E34" s="12">
        <v>3314</v>
      </c>
      <c r="F34" s="12">
        <v>2782</v>
      </c>
      <c r="G34" s="12">
        <v>2924</v>
      </c>
      <c r="H34" s="12">
        <v>3233</v>
      </c>
      <c r="I34" s="12">
        <v>3143</v>
      </c>
      <c r="J34" s="12">
        <v>3111</v>
      </c>
      <c r="K34" s="12">
        <v>3155</v>
      </c>
      <c r="L34" s="12">
        <v>3100</v>
      </c>
      <c r="M34" s="12">
        <v>3037</v>
      </c>
      <c r="N34" s="12">
        <v>2852</v>
      </c>
      <c r="O34" s="29">
        <v>2830</v>
      </c>
      <c r="P34" s="122">
        <f>AVERAGE(D34:O35)</f>
        <v>3056.6666666666665</v>
      </c>
      <c r="Q34" s="119">
        <f>+P34/P32-1</f>
        <v>0.24080307156267433</v>
      </c>
    </row>
    <row r="35" spans="2:17" ht="15.75" thickBot="1" x14ac:dyDescent="0.3">
      <c r="B35" s="121"/>
      <c r="C35" s="16" t="s">
        <v>19</v>
      </c>
      <c r="D35" s="10">
        <v>3283</v>
      </c>
      <c r="E35" s="9">
        <v>3189</v>
      </c>
      <c r="F35" s="9">
        <v>2855</v>
      </c>
      <c r="G35" s="9">
        <v>2998</v>
      </c>
      <c r="H35" s="9">
        <v>3312</v>
      </c>
      <c r="I35" s="9">
        <v>3022</v>
      </c>
      <c r="J35" s="9">
        <v>3114</v>
      </c>
      <c r="K35" s="9">
        <v>3143</v>
      </c>
      <c r="L35" s="9">
        <v>3122</v>
      </c>
      <c r="M35" s="9">
        <v>3014</v>
      </c>
      <c r="N35" s="9">
        <v>2778</v>
      </c>
      <c r="O35" s="30">
        <v>2755</v>
      </c>
      <c r="P35" s="123"/>
      <c r="Q35" s="118"/>
    </row>
    <row r="36" spans="2:17" x14ac:dyDescent="0.25">
      <c r="B36" s="120">
        <v>2018</v>
      </c>
      <c r="C36" s="15" t="s">
        <v>18</v>
      </c>
      <c r="D36" s="13">
        <v>2886</v>
      </c>
      <c r="E36" s="12">
        <v>3226</v>
      </c>
      <c r="F36" s="12">
        <v>3232</v>
      </c>
      <c r="G36" s="12">
        <v>3278</v>
      </c>
      <c r="H36" s="12">
        <v>3231</v>
      </c>
      <c r="I36" s="12">
        <v>3205</v>
      </c>
      <c r="J36" s="12">
        <v>2905</v>
      </c>
      <c r="K36" s="12">
        <v>2958</v>
      </c>
      <c r="L36" s="12">
        <v>2821</v>
      </c>
      <c r="M36" s="12">
        <v>2753</v>
      </c>
      <c r="N36" s="12">
        <v>2655</v>
      </c>
      <c r="O36" s="29">
        <v>2667</v>
      </c>
      <c r="P36" s="122">
        <f>AVERAGE(D36:O37)</f>
        <v>2985.4583333333335</v>
      </c>
      <c r="Q36" s="119">
        <f>+P36/P34-1</f>
        <v>-2.3296074154852686E-2</v>
      </c>
    </row>
    <row r="37" spans="2:17" ht="15.75" thickBot="1" x14ac:dyDescent="0.3">
      <c r="B37" s="121"/>
      <c r="C37" s="16" t="s">
        <v>19</v>
      </c>
      <c r="D37" s="10">
        <v>3010</v>
      </c>
      <c r="E37" s="9">
        <v>3246</v>
      </c>
      <c r="F37" s="9">
        <v>3226</v>
      </c>
      <c r="G37" s="9">
        <v>3311</v>
      </c>
      <c r="H37" s="9">
        <v>3226</v>
      </c>
      <c r="I37" s="9">
        <v>3189</v>
      </c>
      <c r="J37" s="9">
        <v>2973</v>
      </c>
      <c r="K37" s="9">
        <v>2883</v>
      </c>
      <c r="L37" s="9">
        <v>2768</v>
      </c>
      <c r="M37" s="9">
        <v>2729</v>
      </c>
      <c r="N37" s="9">
        <v>2599</v>
      </c>
      <c r="O37" s="30">
        <v>2674</v>
      </c>
      <c r="P37" s="123"/>
      <c r="Q37" s="118"/>
    </row>
    <row r="38" spans="2:17" x14ac:dyDescent="0.25">
      <c r="B38" s="120">
        <v>2019</v>
      </c>
      <c r="C38" s="15" t="s">
        <v>18</v>
      </c>
      <c r="D38" s="13">
        <v>2705</v>
      </c>
      <c r="E38" s="12">
        <v>3027</v>
      </c>
      <c r="F38" s="12">
        <v>3186</v>
      </c>
      <c r="G38" s="12">
        <v>3287</v>
      </c>
      <c r="H38" s="12">
        <v>3249</v>
      </c>
      <c r="I38" s="12">
        <v>3138</v>
      </c>
      <c r="J38" s="12">
        <v>2969</v>
      </c>
      <c r="K38" s="12">
        <v>3039</v>
      </c>
      <c r="L38" s="12">
        <v>3076</v>
      </c>
      <c r="M38" s="12">
        <v>3141</v>
      </c>
      <c r="N38" s="12">
        <v>3254</v>
      </c>
      <c r="O38" s="29">
        <v>3331</v>
      </c>
      <c r="P38" s="122">
        <f>AVERAGE(D38:O39)</f>
        <v>3118.0416666666665</v>
      </c>
      <c r="Q38" s="119">
        <f>+P38/P36-1</f>
        <v>4.4409708168762441E-2</v>
      </c>
    </row>
    <row r="39" spans="2:17" ht="15.75" thickBot="1" x14ac:dyDescent="0.3">
      <c r="B39" s="121"/>
      <c r="C39" s="16" t="s">
        <v>19</v>
      </c>
      <c r="D39" s="10">
        <v>2777</v>
      </c>
      <c r="E39" s="9">
        <v>3022</v>
      </c>
      <c r="F39" s="9">
        <v>3317</v>
      </c>
      <c r="G39" s="9">
        <v>3269</v>
      </c>
      <c r="H39" s="9">
        <v>3180</v>
      </c>
      <c r="I39" s="9">
        <v>3006</v>
      </c>
      <c r="J39" s="9">
        <v>3074</v>
      </c>
      <c r="K39" s="9">
        <v>3100</v>
      </c>
      <c r="L39" s="9">
        <v>3133</v>
      </c>
      <c r="M39" s="9">
        <v>3133</v>
      </c>
      <c r="N39" s="9">
        <v>3321</v>
      </c>
      <c r="O39" s="30">
        <v>3099</v>
      </c>
      <c r="P39" s="123"/>
      <c r="Q39" s="118"/>
    </row>
    <row r="40" spans="2:17" x14ac:dyDescent="0.25">
      <c r="B40" s="120">
        <v>2020</v>
      </c>
      <c r="C40" s="15" t="s">
        <v>18</v>
      </c>
      <c r="D40" s="13">
        <v>3150</v>
      </c>
      <c r="E40" s="12">
        <v>3039</v>
      </c>
      <c r="F40" s="12">
        <v>2952</v>
      </c>
      <c r="G40" s="12">
        <v>2820</v>
      </c>
      <c r="H40" s="12">
        <v>2745</v>
      </c>
      <c r="I40" s="12">
        <v>2761</v>
      </c>
      <c r="J40" s="12">
        <v>3208</v>
      </c>
      <c r="K40" s="12">
        <v>3003</v>
      </c>
      <c r="L40" s="12">
        <v>2884</v>
      </c>
      <c r="M40" s="12">
        <v>3041</v>
      </c>
      <c r="N40" s="12">
        <v>2985</v>
      </c>
      <c r="O40" s="29">
        <v>3182</v>
      </c>
      <c r="P40" s="122">
        <f>AVERAGE(D40:O41)</f>
        <v>2975.0833333333335</v>
      </c>
      <c r="Q40" s="119">
        <f>+P40/P38-1</f>
        <v>-4.5848756564617066E-2</v>
      </c>
    </row>
    <row r="41" spans="2:17" ht="15.75" thickBot="1" x14ac:dyDescent="0.3">
      <c r="B41" s="121"/>
      <c r="C41" s="16" t="s">
        <v>19</v>
      </c>
      <c r="D41" s="10">
        <v>3233</v>
      </c>
      <c r="E41" s="9">
        <v>2966</v>
      </c>
      <c r="F41" s="9">
        <v>2797</v>
      </c>
      <c r="G41" s="9">
        <v>2707</v>
      </c>
      <c r="H41" s="9">
        <v>2677</v>
      </c>
      <c r="I41" s="9">
        <v>2829</v>
      </c>
      <c r="J41" s="9">
        <v>3218</v>
      </c>
      <c r="K41" s="9">
        <v>2936</v>
      </c>
      <c r="L41" s="9">
        <v>2985</v>
      </c>
      <c r="M41" s="9">
        <v>3037</v>
      </c>
      <c r="N41" s="9">
        <v>3037</v>
      </c>
      <c r="O41" s="30">
        <v>3210</v>
      </c>
      <c r="P41" s="123"/>
      <c r="Q41" s="118"/>
    </row>
    <row r="42" spans="2:17" x14ac:dyDescent="0.25">
      <c r="B42" s="120">
        <v>2021</v>
      </c>
      <c r="C42" s="15" t="s">
        <v>18</v>
      </c>
      <c r="D42" s="13">
        <v>3306</v>
      </c>
      <c r="E42" s="12">
        <v>3458</v>
      </c>
      <c r="F42" s="12">
        <v>4364</v>
      </c>
      <c r="G42" s="12">
        <v>4085</v>
      </c>
      <c r="H42" s="12">
        <v>4115</v>
      </c>
      <c r="I42" s="12">
        <v>4062</v>
      </c>
      <c r="J42" s="12">
        <v>3864</v>
      </c>
      <c r="K42" s="12">
        <v>3598</v>
      </c>
      <c r="L42" s="12">
        <v>3691</v>
      </c>
      <c r="M42" s="12">
        <v>3749</v>
      </c>
      <c r="N42" s="12">
        <v>3921</v>
      </c>
      <c r="O42" s="29">
        <v>4008</v>
      </c>
      <c r="P42" s="122">
        <f>AVERAGE(D42:O43)</f>
        <v>3843</v>
      </c>
      <c r="Q42" s="119">
        <f>+P42/P40-1</f>
        <v>0.29172852301055996</v>
      </c>
    </row>
    <row r="43" spans="2:17" ht="15.75" thickBot="1" x14ac:dyDescent="0.3">
      <c r="B43" s="121"/>
      <c r="C43" s="16" t="s">
        <v>19</v>
      </c>
      <c r="D43" s="10">
        <v>3380</v>
      </c>
      <c r="E43" s="9">
        <v>3615</v>
      </c>
      <c r="F43" s="9">
        <v>4083</v>
      </c>
      <c r="G43" s="9">
        <v>4097</v>
      </c>
      <c r="H43" s="9">
        <v>4123</v>
      </c>
      <c r="I43" s="9">
        <v>3997</v>
      </c>
      <c r="J43" s="9">
        <v>3730</v>
      </c>
      <c r="K43" s="9">
        <v>3552</v>
      </c>
      <c r="L43" s="9">
        <v>3777</v>
      </c>
      <c r="M43" s="9">
        <v>3803</v>
      </c>
      <c r="N43" s="9">
        <v>3987</v>
      </c>
      <c r="O43" s="30">
        <v>3867</v>
      </c>
      <c r="P43" s="123"/>
      <c r="Q43" s="118"/>
    </row>
    <row r="44" spans="2:17" x14ac:dyDescent="0.25">
      <c r="B44" s="120">
        <v>2022</v>
      </c>
      <c r="C44" s="15" t="s">
        <v>18</v>
      </c>
      <c r="D44" s="13">
        <v>3866</v>
      </c>
      <c r="E44" s="12">
        <v>4324</v>
      </c>
      <c r="F44" s="12">
        <v>4757</v>
      </c>
      <c r="G44" s="12">
        <v>4532</v>
      </c>
      <c r="H44" s="12">
        <v>3916</v>
      </c>
      <c r="I44" s="12">
        <v>4158</v>
      </c>
      <c r="J44" s="12">
        <v>3961</v>
      </c>
      <c r="K44" s="12">
        <v>3544</v>
      </c>
      <c r="L44" s="12">
        <v>3610</v>
      </c>
      <c r="M44" s="12">
        <v>3573</v>
      </c>
      <c r="N44" s="12">
        <v>3279</v>
      </c>
      <c r="O44" s="29">
        <v>3400</v>
      </c>
      <c r="P44" s="122">
        <f>AVERAGE(D44:O45)</f>
        <v>3889.0833333333335</v>
      </c>
      <c r="Q44" s="119">
        <f>+P44/P42-1</f>
        <v>1.1991499696417662E-2</v>
      </c>
    </row>
    <row r="45" spans="2:17" ht="15.75" thickBot="1" x14ac:dyDescent="0.3">
      <c r="B45" s="121"/>
      <c r="C45" s="16" t="s">
        <v>19</v>
      </c>
      <c r="D45" s="10">
        <v>4082</v>
      </c>
      <c r="E45" s="9">
        <v>4503</v>
      </c>
      <c r="F45" s="9">
        <v>4596</v>
      </c>
      <c r="G45" s="9">
        <v>4207</v>
      </c>
      <c r="H45" s="9">
        <v>3934</v>
      </c>
      <c r="I45" s="9">
        <v>4125</v>
      </c>
      <c r="J45" s="9">
        <v>3757</v>
      </c>
      <c r="K45" s="9">
        <v>3417</v>
      </c>
      <c r="L45" s="9">
        <v>3733</v>
      </c>
      <c r="M45" s="9">
        <v>3421</v>
      </c>
      <c r="N45" s="9">
        <v>3397</v>
      </c>
      <c r="O45" s="30">
        <v>3246</v>
      </c>
      <c r="P45" s="123"/>
      <c r="Q45" s="118"/>
    </row>
    <row r="46" spans="2:17" x14ac:dyDescent="0.25">
      <c r="B46" s="120">
        <v>2023</v>
      </c>
      <c r="C46" s="15" t="s">
        <v>18</v>
      </c>
      <c r="D46" s="13">
        <v>3208</v>
      </c>
      <c r="E46" s="12">
        <v>3329</v>
      </c>
      <c r="F46" s="12">
        <v>3277</v>
      </c>
      <c r="G46" s="12">
        <v>3053</v>
      </c>
      <c r="H46" s="12">
        <v>3230</v>
      </c>
      <c r="I46" s="12">
        <v>3173</v>
      </c>
      <c r="J46" s="82">
        <v>3149</v>
      </c>
      <c r="K46" s="24">
        <v>2864</v>
      </c>
      <c r="L46" s="13">
        <v>2702</v>
      </c>
      <c r="M46" s="12">
        <v>2931</v>
      </c>
      <c r="N46" s="12">
        <v>2971</v>
      </c>
      <c r="O46" s="29">
        <v>3104</v>
      </c>
      <c r="P46" s="122">
        <f>AVERAGE(D46:O47)</f>
        <v>3081.0833333333335</v>
      </c>
      <c r="Q46" s="119">
        <f>+P46/P44-1</f>
        <v>-0.20776104051940258</v>
      </c>
    </row>
    <row r="47" spans="2:17" ht="15.75" thickBot="1" x14ac:dyDescent="0.3">
      <c r="B47" s="121"/>
      <c r="C47" s="16" t="s">
        <v>19</v>
      </c>
      <c r="D47" s="10">
        <v>3218</v>
      </c>
      <c r="E47" s="9">
        <v>3264</v>
      </c>
      <c r="F47" s="9">
        <v>3228</v>
      </c>
      <c r="G47" s="9">
        <v>3089</v>
      </c>
      <c r="H47" s="9">
        <v>3244</v>
      </c>
      <c r="I47" s="9">
        <v>3172</v>
      </c>
      <c r="J47" s="42">
        <v>3100</v>
      </c>
      <c r="K47" s="9">
        <v>2548</v>
      </c>
      <c r="L47" s="10">
        <v>2799</v>
      </c>
      <c r="M47" s="9">
        <v>3059</v>
      </c>
      <c r="N47" s="9">
        <v>3027</v>
      </c>
      <c r="O47" s="30">
        <v>3207</v>
      </c>
      <c r="P47" s="123"/>
      <c r="Q47" s="118"/>
    </row>
    <row r="48" spans="2:17" x14ac:dyDescent="0.25">
      <c r="B48" s="120">
        <v>2024</v>
      </c>
      <c r="C48" s="15" t="s">
        <v>18</v>
      </c>
      <c r="D48" s="13">
        <v>3290</v>
      </c>
      <c r="E48" s="12">
        <v>3463</v>
      </c>
      <c r="F48" s="12">
        <v>3286</v>
      </c>
      <c r="G48" s="12">
        <v>3246</v>
      </c>
      <c r="H48" s="12">
        <v>3349</v>
      </c>
      <c r="I48" s="12">
        <v>3478</v>
      </c>
      <c r="J48" s="82">
        <v>3218</v>
      </c>
      <c r="K48" s="24">
        <v>3259</v>
      </c>
      <c r="L48" s="13">
        <v>3396</v>
      </c>
      <c r="M48" s="12">
        <v>3559</v>
      </c>
      <c r="N48" s="12">
        <v>3713</v>
      </c>
      <c r="O48" s="29">
        <v>3984</v>
      </c>
      <c r="P48" s="122">
        <f>AVERAGE(D48:O49)</f>
        <v>3440.1666666666665</v>
      </c>
      <c r="Q48" s="119">
        <f>+P48/P46-1</f>
        <v>0.11654450544992279</v>
      </c>
    </row>
    <row r="49" spans="2:17" ht="15.75" thickBot="1" x14ac:dyDescent="0.3">
      <c r="B49" s="121"/>
      <c r="C49" s="16" t="s">
        <v>19</v>
      </c>
      <c r="D49" s="10">
        <v>3353</v>
      </c>
      <c r="E49" s="9">
        <v>3388</v>
      </c>
      <c r="F49" s="9">
        <v>3143</v>
      </c>
      <c r="G49" s="9">
        <v>3296</v>
      </c>
      <c r="H49" s="9">
        <v>3408</v>
      </c>
      <c r="I49" s="9">
        <v>3394</v>
      </c>
      <c r="J49" s="42">
        <v>3142</v>
      </c>
      <c r="K49" s="9">
        <v>3482</v>
      </c>
      <c r="L49" s="10">
        <v>3448</v>
      </c>
      <c r="M49" s="9">
        <v>3553</v>
      </c>
      <c r="N49" s="9">
        <v>3826</v>
      </c>
      <c r="O49" s="30">
        <v>3890</v>
      </c>
      <c r="P49" s="123"/>
      <c r="Q49" s="118"/>
    </row>
    <row r="50" spans="2:17" x14ac:dyDescent="0.25">
      <c r="B50" s="120">
        <v>2025</v>
      </c>
      <c r="C50" s="15" t="s">
        <v>18</v>
      </c>
      <c r="D50" s="13">
        <v>3804</v>
      </c>
      <c r="E50" s="12">
        <v>4169</v>
      </c>
      <c r="F50" s="12">
        <v>4061</v>
      </c>
      <c r="G50" s="12"/>
      <c r="H50" s="12"/>
      <c r="I50" s="12"/>
      <c r="J50" s="82"/>
      <c r="K50" s="24"/>
      <c r="L50" s="13"/>
      <c r="M50" s="12"/>
      <c r="N50" s="12"/>
      <c r="O50" s="29"/>
      <c r="P50" s="122"/>
      <c r="Q50" s="119"/>
    </row>
    <row r="51" spans="2:17" ht="15.75" thickBot="1" x14ac:dyDescent="0.3">
      <c r="B51" s="121"/>
      <c r="C51" s="16" t="s">
        <v>19</v>
      </c>
      <c r="D51" s="10">
        <v>3988</v>
      </c>
      <c r="E51" s="9">
        <v>4153</v>
      </c>
      <c r="F51" s="9">
        <v>4052</v>
      </c>
      <c r="G51" s="9"/>
      <c r="H51" s="9"/>
      <c r="I51" s="9"/>
      <c r="J51" s="42"/>
      <c r="K51" s="9"/>
      <c r="L51" s="10"/>
      <c r="M51" s="9"/>
      <c r="N51" s="9"/>
      <c r="O51" s="30"/>
      <c r="P51" s="123"/>
      <c r="Q51" s="118"/>
    </row>
    <row r="52" spans="2:17" x14ac:dyDescent="0.25">
      <c r="B52" s="104"/>
      <c r="C52" s="104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6"/>
      <c r="Q52" s="107"/>
    </row>
    <row r="53" spans="2:17" x14ac:dyDescent="0.25">
      <c r="B53" s="38" t="s">
        <v>21</v>
      </c>
      <c r="C53" s="38"/>
      <c r="D53" s="43"/>
      <c r="E53" s="38"/>
      <c r="F53" s="38"/>
      <c r="G53" s="38"/>
      <c r="H53" s="38"/>
      <c r="I53" s="38"/>
      <c r="J53" s="38"/>
      <c r="K53" s="38"/>
      <c r="L53" s="38"/>
    </row>
    <row r="54" spans="2:17" ht="15.75" thickBot="1" x14ac:dyDescent="0.3"/>
    <row r="55" spans="2:17" ht="15.75" thickBot="1" x14ac:dyDescent="0.3">
      <c r="D55" s="17"/>
      <c r="H55" s="130" t="s">
        <v>22</v>
      </c>
      <c r="I55" s="131"/>
      <c r="J55" s="132"/>
    </row>
    <row r="56" spans="2:17" ht="15.75" thickBot="1" x14ac:dyDescent="0.3"/>
    <row r="57" spans="2:17" ht="15.75" thickBot="1" x14ac:dyDescent="0.3">
      <c r="B57" s="5" t="s">
        <v>2</v>
      </c>
      <c r="C57" s="20" t="s">
        <v>3</v>
      </c>
      <c r="D57" s="2" t="s">
        <v>4</v>
      </c>
      <c r="E57" s="3" t="s">
        <v>5</v>
      </c>
      <c r="F57" s="3" t="s">
        <v>6</v>
      </c>
      <c r="G57" s="3" t="s">
        <v>7</v>
      </c>
      <c r="H57" s="3" t="s">
        <v>8</v>
      </c>
      <c r="I57" s="3" t="s">
        <v>9</v>
      </c>
      <c r="J57" s="3" t="s">
        <v>10</v>
      </c>
      <c r="K57" s="3" t="s">
        <v>11</v>
      </c>
      <c r="L57" s="3" t="s">
        <v>12</v>
      </c>
      <c r="M57" s="3" t="s">
        <v>13</v>
      </c>
      <c r="N57" s="3" t="s">
        <v>14</v>
      </c>
      <c r="O57" s="4" t="s">
        <v>15</v>
      </c>
      <c r="P57" s="7" t="s">
        <v>16</v>
      </c>
      <c r="Q57" s="8" t="s">
        <v>17</v>
      </c>
    </row>
    <row r="58" spans="2:17" x14ac:dyDescent="0.25">
      <c r="B58" s="148">
        <v>2010</v>
      </c>
      <c r="C58" s="25" t="s">
        <v>18</v>
      </c>
      <c r="D58" s="154"/>
      <c r="E58" s="133"/>
      <c r="F58" s="133">
        <v>2927</v>
      </c>
      <c r="G58" s="133">
        <v>3672</v>
      </c>
      <c r="H58" s="133">
        <v>3612</v>
      </c>
      <c r="I58" s="133">
        <v>3462</v>
      </c>
      <c r="J58" s="133">
        <v>3067</v>
      </c>
      <c r="K58" s="133">
        <v>2532</v>
      </c>
      <c r="L58" s="24">
        <v>3197</v>
      </c>
      <c r="M58" s="24">
        <v>3221</v>
      </c>
      <c r="N58" s="24">
        <v>3021</v>
      </c>
      <c r="O58" s="29">
        <v>3060</v>
      </c>
      <c r="P58" s="162">
        <f>AVERAGE(D58:O59)</f>
        <v>3164</v>
      </c>
      <c r="Q58" s="117"/>
    </row>
    <row r="59" spans="2:17" ht="15.75" thickBot="1" x14ac:dyDescent="0.3">
      <c r="B59" s="164"/>
      <c r="C59" s="26" t="s">
        <v>19</v>
      </c>
      <c r="D59" s="155"/>
      <c r="E59" s="134"/>
      <c r="F59" s="134"/>
      <c r="G59" s="134"/>
      <c r="H59" s="134"/>
      <c r="I59" s="134"/>
      <c r="J59" s="134"/>
      <c r="K59" s="134"/>
      <c r="L59" s="9">
        <v>3229</v>
      </c>
      <c r="M59" s="9">
        <v>3072</v>
      </c>
      <c r="N59" s="9">
        <v>3096</v>
      </c>
      <c r="O59" s="30">
        <v>3128</v>
      </c>
      <c r="P59" s="123"/>
      <c r="Q59" s="118"/>
    </row>
    <row r="60" spans="2:17" x14ac:dyDescent="0.25">
      <c r="B60" s="143">
        <v>2011</v>
      </c>
      <c r="C60" s="27" t="s">
        <v>18</v>
      </c>
      <c r="D60" s="31">
        <v>3492</v>
      </c>
      <c r="E60" s="24">
        <v>3913</v>
      </c>
      <c r="F60" s="24">
        <v>3977</v>
      </c>
      <c r="G60" s="24">
        <v>3763</v>
      </c>
      <c r="H60" s="24">
        <v>3909</v>
      </c>
      <c r="I60" s="24">
        <v>4372</v>
      </c>
      <c r="J60" s="24">
        <v>3704</v>
      </c>
      <c r="K60" s="24">
        <v>3479</v>
      </c>
      <c r="L60" s="24">
        <v>3444</v>
      </c>
      <c r="M60" s="24" t="s">
        <v>23</v>
      </c>
      <c r="N60" s="24" t="s">
        <v>24</v>
      </c>
      <c r="O60" s="29">
        <v>3424</v>
      </c>
      <c r="P60" s="122">
        <f>AVERAGE(D60:O61)</f>
        <v>3696.35</v>
      </c>
      <c r="Q60" s="119">
        <f>+P60/P58-1</f>
        <v>0.1682522123893806</v>
      </c>
    </row>
    <row r="61" spans="2:17" ht="15.75" thickBot="1" x14ac:dyDescent="0.3">
      <c r="B61" s="144"/>
      <c r="C61" s="26" t="s">
        <v>19</v>
      </c>
      <c r="D61" s="32">
        <v>3579</v>
      </c>
      <c r="E61" s="9">
        <v>3898</v>
      </c>
      <c r="F61" s="9">
        <v>3916</v>
      </c>
      <c r="G61" s="9">
        <v>3771</v>
      </c>
      <c r="H61" s="9">
        <v>3824</v>
      </c>
      <c r="I61" s="9">
        <v>3994</v>
      </c>
      <c r="J61" s="9">
        <v>3488</v>
      </c>
      <c r="K61" s="9">
        <v>3438</v>
      </c>
      <c r="L61" s="9">
        <v>3230</v>
      </c>
      <c r="M61" s="9" t="s">
        <v>24</v>
      </c>
      <c r="N61" s="9" t="s">
        <v>25</v>
      </c>
      <c r="O61" s="30">
        <v>3312</v>
      </c>
      <c r="P61" s="123"/>
      <c r="Q61" s="118"/>
    </row>
    <row r="62" spans="2:17" x14ac:dyDescent="0.25">
      <c r="B62" s="163">
        <v>2012</v>
      </c>
      <c r="C62" s="28" t="s">
        <v>18</v>
      </c>
      <c r="D62" s="33" t="s">
        <v>26</v>
      </c>
      <c r="E62" s="12">
        <v>3296</v>
      </c>
      <c r="F62" s="12">
        <v>3194</v>
      </c>
      <c r="G62" s="12">
        <v>3078</v>
      </c>
      <c r="H62" s="12">
        <v>2730</v>
      </c>
      <c r="I62" s="12">
        <v>3011</v>
      </c>
      <c r="J62" s="12">
        <v>2599</v>
      </c>
      <c r="K62" s="12">
        <v>2805</v>
      </c>
      <c r="L62" s="12">
        <v>3211</v>
      </c>
      <c r="M62" s="12">
        <v>3309</v>
      </c>
      <c r="N62" s="12">
        <v>3449</v>
      </c>
      <c r="O62" s="29">
        <v>3362</v>
      </c>
      <c r="P62" s="122">
        <f>AVERAGE(D62:O63)</f>
        <v>3099.6521739130435</v>
      </c>
      <c r="Q62" s="119">
        <f>+P62/P60-1</f>
        <v>-0.16142893018435933</v>
      </c>
    </row>
    <row r="63" spans="2:17" ht="15.75" thickBot="1" x14ac:dyDescent="0.3">
      <c r="B63" s="144"/>
      <c r="C63" s="26" t="s">
        <v>19</v>
      </c>
      <c r="D63" s="32">
        <v>3351</v>
      </c>
      <c r="E63" s="9">
        <v>3259</v>
      </c>
      <c r="F63" s="9">
        <v>3125</v>
      </c>
      <c r="G63" s="9">
        <v>2871</v>
      </c>
      <c r="H63" s="9">
        <v>2573</v>
      </c>
      <c r="I63" s="9">
        <v>2834</v>
      </c>
      <c r="J63" s="9">
        <v>2727</v>
      </c>
      <c r="K63" s="9">
        <v>3023</v>
      </c>
      <c r="L63" s="9">
        <v>3339</v>
      </c>
      <c r="M63" s="9">
        <v>3325</v>
      </c>
      <c r="N63" s="9">
        <v>3402</v>
      </c>
      <c r="O63" s="30">
        <v>3419</v>
      </c>
      <c r="P63" s="123"/>
      <c r="Q63" s="118"/>
    </row>
    <row r="64" spans="2:17" x14ac:dyDescent="0.25">
      <c r="B64" s="120">
        <v>2013</v>
      </c>
      <c r="C64" s="15" t="s">
        <v>18</v>
      </c>
      <c r="D64" s="13">
        <v>3572</v>
      </c>
      <c r="E64" s="12">
        <v>3554</v>
      </c>
      <c r="F64" s="12">
        <v>3759</v>
      </c>
      <c r="G64" s="12">
        <v>5142</v>
      </c>
      <c r="H64" s="12">
        <v>4280</v>
      </c>
      <c r="I64" s="12">
        <v>4164</v>
      </c>
      <c r="J64" s="12">
        <v>4441</v>
      </c>
      <c r="K64" s="12">
        <v>4451</v>
      </c>
      <c r="L64" s="12">
        <v>4420</v>
      </c>
      <c r="M64" s="12">
        <v>4491</v>
      </c>
      <c r="N64" s="12">
        <v>4559</v>
      </c>
      <c r="O64" s="29">
        <v>4791</v>
      </c>
      <c r="P64" s="122">
        <f>AVERAGE(D64:O65)</f>
        <v>4309.375</v>
      </c>
      <c r="Q64" s="119">
        <f>+P64/P62-1</f>
        <v>0.39027695954665309</v>
      </c>
    </row>
    <row r="65" spans="2:17" ht="15.75" thickBot="1" x14ac:dyDescent="0.3">
      <c r="B65" s="121"/>
      <c r="C65" s="16" t="s">
        <v>19</v>
      </c>
      <c r="D65" s="10">
        <v>3552</v>
      </c>
      <c r="E65" s="9">
        <v>3592</v>
      </c>
      <c r="F65" s="9">
        <v>4050</v>
      </c>
      <c r="G65" s="9">
        <v>4757</v>
      </c>
      <c r="H65" s="9">
        <v>4252</v>
      </c>
      <c r="I65" s="9">
        <v>4284</v>
      </c>
      <c r="J65" s="9">
        <v>4566</v>
      </c>
      <c r="K65" s="9">
        <v>4426</v>
      </c>
      <c r="L65" s="9">
        <v>4330</v>
      </c>
      <c r="M65" s="9">
        <v>4541</v>
      </c>
      <c r="N65" s="9">
        <v>4583</v>
      </c>
      <c r="O65" s="30">
        <v>4868</v>
      </c>
      <c r="P65" s="123"/>
      <c r="Q65" s="118"/>
    </row>
    <row r="66" spans="2:17" x14ac:dyDescent="0.25">
      <c r="B66" s="120">
        <v>2014</v>
      </c>
      <c r="C66" s="15" t="s">
        <v>18</v>
      </c>
      <c r="D66" s="13">
        <v>4688</v>
      </c>
      <c r="E66" s="12">
        <v>4746</v>
      </c>
      <c r="F66" s="12">
        <v>4658</v>
      </c>
      <c r="G66" s="12">
        <v>4126</v>
      </c>
      <c r="H66" s="12">
        <v>3873</v>
      </c>
      <c r="I66" s="12">
        <v>3863</v>
      </c>
      <c r="J66" s="12">
        <v>3810</v>
      </c>
      <c r="K66" s="12">
        <v>3264</v>
      </c>
      <c r="L66" s="12">
        <v>2600</v>
      </c>
      <c r="M66" s="12">
        <v>2540</v>
      </c>
      <c r="N66" s="12">
        <v>2457</v>
      </c>
      <c r="O66" s="29">
        <v>2423</v>
      </c>
      <c r="P66" s="122">
        <f>AVERAGE(D66:O67)</f>
        <v>3531.5416666666665</v>
      </c>
      <c r="Q66" s="119">
        <f>+P66/P64-1</f>
        <v>-0.1804979453710418</v>
      </c>
    </row>
    <row r="67" spans="2:17" ht="15.75" thickBot="1" x14ac:dyDescent="0.3">
      <c r="B67" s="121"/>
      <c r="C67" s="16" t="s">
        <v>19</v>
      </c>
      <c r="D67" s="10">
        <v>4698</v>
      </c>
      <c r="E67" s="9">
        <v>4780</v>
      </c>
      <c r="F67" s="9">
        <v>4584</v>
      </c>
      <c r="G67" s="9">
        <v>3969</v>
      </c>
      <c r="H67" s="9">
        <v>3733</v>
      </c>
      <c r="I67" s="9">
        <v>3855</v>
      </c>
      <c r="J67" s="9">
        <v>3516</v>
      </c>
      <c r="K67" s="9">
        <v>2874</v>
      </c>
      <c r="L67" s="9">
        <v>2619</v>
      </c>
      <c r="M67" s="9">
        <v>2462</v>
      </c>
      <c r="N67" s="9">
        <v>2299</v>
      </c>
      <c r="O67" s="30">
        <v>2320</v>
      </c>
      <c r="P67" s="123"/>
      <c r="Q67" s="118"/>
    </row>
    <row r="68" spans="2:17" x14ac:dyDescent="0.25">
      <c r="B68" s="120">
        <v>2015</v>
      </c>
      <c r="C68" s="15" t="s">
        <v>18</v>
      </c>
      <c r="D68" s="13">
        <v>2386</v>
      </c>
      <c r="E68" s="39">
        <v>2598</v>
      </c>
      <c r="F68" s="12">
        <v>2935</v>
      </c>
      <c r="G68" s="12">
        <v>2467</v>
      </c>
      <c r="H68" s="12">
        <v>2048</v>
      </c>
      <c r="I68" s="12">
        <v>1982</v>
      </c>
      <c r="J68" s="12">
        <v>1875</v>
      </c>
      <c r="K68" s="12">
        <v>1419</v>
      </c>
      <c r="L68" s="12">
        <v>1698</v>
      </c>
      <c r="M68" s="12">
        <v>2267</v>
      </c>
      <c r="N68" s="12">
        <v>2018</v>
      </c>
      <c r="O68" s="29">
        <v>1918</v>
      </c>
      <c r="P68" s="122">
        <f>AVERAGE(D68:O69)</f>
        <v>2118.0416666666665</v>
      </c>
      <c r="Q68" s="119">
        <f>+P68/P66-1</f>
        <v>-0.40025012683318195</v>
      </c>
    </row>
    <row r="69" spans="2:17" ht="15.75" thickBot="1" x14ac:dyDescent="0.3">
      <c r="B69" s="121"/>
      <c r="C69" s="16" t="s">
        <v>19</v>
      </c>
      <c r="D69" s="10">
        <v>2389</v>
      </c>
      <c r="E69" s="9">
        <v>2744</v>
      </c>
      <c r="F69" s="9">
        <v>2731</v>
      </c>
      <c r="G69" s="9">
        <v>2253</v>
      </c>
      <c r="H69" s="9">
        <v>1992</v>
      </c>
      <c r="I69" s="9">
        <v>1978</v>
      </c>
      <c r="J69" s="9">
        <v>1702</v>
      </c>
      <c r="K69" s="9">
        <v>1521</v>
      </c>
      <c r="L69" s="9">
        <v>1992</v>
      </c>
      <c r="M69" s="9">
        <v>2178</v>
      </c>
      <c r="N69" s="9">
        <v>1851</v>
      </c>
      <c r="O69" s="30">
        <v>1891</v>
      </c>
      <c r="P69" s="123"/>
      <c r="Q69" s="118"/>
    </row>
    <row r="70" spans="2:17" x14ac:dyDescent="0.25">
      <c r="B70" s="120">
        <v>2016</v>
      </c>
      <c r="C70" s="15" t="s">
        <v>18</v>
      </c>
      <c r="D70" s="13">
        <v>1890</v>
      </c>
      <c r="E70" s="12">
        <v>1792</v>
      </c>
      <c r="F70" s="12">
        <v>1802</v>
      </c>
      <c r="G70" s="12">
        <v>1721</v>
      </c>
      <c r="H70" s="12">
        <v>1676</v>
      </c>
      <c r="I70" s="12">
        <v>1867</v>
      </c>
      <c r="J70" s="12">
        <v>1938</v>
      </c>
      <c r="K70" s="12">
        <v>1965</v>
      </c>
      <c r="L70" s="12">
        <v>2224</v>
      </c>
      <c r="M70" s="12">
        <v>2209</v>
      </c>
      <c r="N70" s="12">
        <v>2329</v>
      </c>
      <c r="O70" s="29">
        <v>2570</v>
      </c>
      <c r="P70" s="122">
        <f>AVERAGE(D70:O71)</f>
        <v>2009.6666666666667</v>
      </c>
      <c r="Q70" s="119">
        <f>+P70/P68-1</f>
        <v>-5.1167548639663107E-2</v>
      </c>
    </row>
    <row r="71" spans="2:17" ht="15.75" thickBot="1" x14ac:dyDescent="0.3">
      <c r="B71" s="121"/>
      <c r="C71" s="16" t="s">
        <v>19</v>
      </c>
      <c r="D71" s="10">
        <v>1835</v>
      </c>
      <c r="E71" s="9">
        <v>1762</v>
      </c>
      <c r="F71" s="9">
        <v>1731</v>
      </c>
      <c r="G71" s="9">
        <v>1727</v>
      </c>
      <c r="H71" s="9">
        <v>1658</v>
      </c>
      <c r="I71" s="9">
        <v>1901</v>
      </c>
      <c r="J71" s="9">
        <v>1927</v>
      </c>
      <c r="K71" s="9">
        <v>2028</v>
      </c>
      <c r="L71" s="9">
        <v>2293</v>
      </c>
      <c r="M71" s="9">
        <v>2204</v>
      </c>
      <c r="N71" s="9">
        <v>2562</v>
      </c>
      <c r="O71" s="30">
        <v>2621</v>
      </c>
      <c r="P71" s="123"/>
      <c r="Q71" s="118"/>
    </row>
    <row r="72" spans="2:17" x14ac:dyDescent="0.25">
      <c r="B72" s="120">
        <v>2017</v>
      </c>
      <c r="C72" s="15" t="s">
        <v>18</v>
      </c>
      <c r="D72" s="13">
        <v>2660</v>
      </c>
      <c r="E72" s="12">
        <v>2608</v>
      </c>
      <c r="F72" s="12">
        <v>2118</v>
      </c>
      <c r="G72" s="12">
        <v>1913</v>
      </c>
      <c r="H72" s="12">
        <v>1982</v>
      </c>
      <c r="I72" s="12">
        <v>2156</v>
      </c>
      <c r="J72" s="12">
        <v>2090</v>
      </c>
      <c r="K72" s="12">
        <v>1966</v>
      </c>
      <c r="L72" s="12">
        <v>1944</v>
      </c>
      <c r="M72" s="12">
        <v>1895</v>
      </c>
      <c r="N72" s="12">
        <v>1818</v>
      </c>
      <c r="O72" s="29">
        <v>1774</v>
      </c>
      <c r="P72" s="122">
        <f>AVERAGE(D72:O73)</f>
        <v>2058.4583333333335</v>
      </c>
      <c r="Q72" s="119">
        <f>+P72/P70-1</f>
        <v>2.4278487311328645E-2</v>
      </c>
    </row>
    <row r="73" spans="2:17" ht="15.75" thickBot="1" x14ac:dyDescent="0.3">
      <c r="B73" s="121"/>
      <c r="C73" s="16" t="s">
        <v>19</v>
      </c>
      <c r="D73" s="10">
        <v>2612</v>
      </c>
      <c r="E73" s="9">
        <v>2574</v>
      </c>
      <c r="F73" s="9">
        <v>1948</v>
      </c>
      <c r="G73" s="9">
        <v>2044</v>
      </c>
      <c r="H73" s="9">
        <v>1998</v>
      </c>
      <c r="I73" s="9">
        <v>2218</v>
      </c>
      <c r="J73" s="9">
        <v>2024</v>
      </c>
      <c r="K73" s="9">
        <v>1968</v>
      </c>
      <c r="L73" s="9">
        <v>1920</v>
      </c>
      <c r="M73" s="9">
        <v>1797</v>
      </c>
      <c r="N73" s="9">
        <v>1701</v>
      </c>
      <c r="O73" s="30">
        <v>1675</v>
      </c>
      <c r="P73" s="123"/>
      <c r="Q73" s="118"/>
    </row>
    <row r="74" spans="2:17" x14ac:dyDescent="0.25">
      <c r="B74" s="120">
        <v>2018</v>
      </c>
      <c r="C74" s="15" t="s">
        <v>18</v>
      </c>
      <c r="D74" s="13">
        <v>1699</v>
      </c>
      <c r="E74" s="12">
        <v>1932</v>
      </c>
      <c r="F74" s="12">
        <v>2051</v>
      </c>
      <c r="G74" s="12">
        <v>1849</v>
      </c>
      <c r="H74" s="12">
        <v>1999</v>
      </c>
      <c r="I74" s="12">
        <v>2051</v>
      </c>
      <c r="J74" s="12">
        <v>1913</v>
      </c>
      <c r="K74" s="12">
        <v>1972</v>
      </c>
      <c r="L74" s="12">
        <v>2005</v>
      </c>
      <c r="M74" s="12">
        <v>1982</v>
      </c>
      <c r="N74" s="12">
        <v>1997</v>
      </c>
      <c r="O74" s="29">
        <v>1970</v>
      </c>
      <c r="P74" s="122">
        <f>AVERAGE(D74:O75)</f>
        <v>1949.75</v>
      </c>
      <c r="Q74" s="119">
        <f>+P74/P72-1</f>
        <v>-5.2810558063275614E-2</v>
      </c>
    </row>
    <row r="75" spans="2:17" ht="15.75" thickBot="1" x14ac:dyDescent="0.3">
      <c r="B75" s="121"/>
      <c r="C75" s="16" t="s">
        <v>19</v>
      </c>
      <c r="D75" s="10">
        <v>1818</v>
      </c>
      <c r="E75" s="9">
        <v>1832</v>
      </c>
      <c r="F75" s="9">
        <v>1887</v>
      </c>
      <c r="G75" s="9">
        <v>1913</v>
      </c>
      <c r="H75" s="9">
        <v>2047</v>
      </c>
      <c r="I75" s="9">
        <v>2003</v>
      </c>
      <c r="J75" s="9">
        <v>1959</v>
      </c>
      <c r="K75" s="9">
        <v>1951</v>
      </c>
      <c r="L75" s="9">
        <v>1980</v>
      </c>
      <c r="M75" s="9">
        <v>1977</v>
      </c>
      <c r="N75" s="9">
        <v>1965</v>
      </c>
      <c r="O75" s="30">
        <v>2042</v>
      </c>
      <c r="P75" s="123"/>
      <c r="Q75" s="118"/>
    </row>
    <row r="76" spans="2:17" x14ac:dyDescent="0.25">
      <c r="B76" s="120">
        <v>2019</v>
      </c>
      <c r="C76" s="15" t="s">
        <v>18</v>
      </c>
      <c r="D76" s="13">
        <v>2201</v>
      </c>
      <c r="E76" s="12">
        <v>2534</v>
      </c>
      <c r="F76" s="12">
        <v>2462</v>
      </c>
      <c r="G76" s="12">
        <v>2468</v>
      </c>
      <c r="H76" s="12">
        <v>2521</v>
      </c>
      <c r="I76" s="12">
        <v>2436</v>
      </c>
      <c r="J76" s="12">
        <v>2430</v>
      </c>
      <c r="K76" s="12">
        <v>2482</v>
      </c>
      <c r="L76" s="12">
        <v>2500</v>
      </c>
      <c r="M76" s="12">
        <v>2674</v>
      </c>
      <c r="N76" s="12">
        <v>2924</v>
      </c>
      <c r="O76" s="29">
        <v>3068</v>
      </c>
      <c r="P76" s="122">
        <f>AVERAGE(D76:O77)</f>
        <v>2568.6666666666665</v>
      </c>
      <c r="Q76" s="119">
        <f>+P76/P74-1</f>
        <v>0.31743385904175736</v>
      </c>
    </row>
    <row r="77" spans="2:17" ht="15.75" thickBot="1" x14ac:dyDescent="0.3">
      <c r="B77" s="121"/>
      <c r="C77" s="16" t="s">
        <v>19</v>
      </c>
      <c r="D77" s="10">
        <v>2405</v>
      </c>
      <c r="E77" s="9">
        <v>2580</v>
      </c>
      <c r="F77" s="9">
        <v>2405</v>
      </c>
      <c r="G77" s="9">
        <v>2462</v>
      </c>
      <c r="H77" s="9">
        <v>2529</v>
      </c>
      <c r="I77" s="9">
        <v>2358</v>
      </c>
      <c r="J77" s="9">
        <v>2505</v>
      </c>
      <c r="K77" s="9">
        <v>2478</v>
      </c>
      <c r="L77" s="9">
        <v>2599</v>
      </c>
      <c r="M77" s="9">
        <v>2743</v>
      </c>
      <c r="N77" s="9">
        <v>3017</v>
      </c>
      <c r="O77" s="30">
        <v>2867</v>
      </c>
      <c r="P77" s="123"/>
      <c r="Q77" s="118"/>
    </row>
    <row r="78" spans="2:17" x14ac:dyDescent="0.25">
      <c r="B78" s="120">
        <v>2020</v>
      </c>
      <c r="C78" s="15" t="s">
        <v>18</v>
      </c>
      <c r="D78" s="13">
        <v>3026</v>
      </c>
      <c r="E78" s="12">
        <v>2907</v>
      </c>
      <c r="F78" s="12">
        <v>2747</v>
      </c>
      <c r="G78" s="12">
        <v>2514</v>
      </c>
      <c r="H78" s="12">
        <v>2373</v>
      </c>
      <c r="I78" s="12">
        <v>2530</v>
      </c>
      <c r="J78" s="12">
        <v>2694</v>
      </c>
      <c r="K78" s="12">
        <v>2583</v>
      </c>
      <c r="L78" s="12">
        <v>2663</v>
      </c>
      <c r="M78" s="12">
        <v>2865</v>
      </c>
      <c r="N78" s="12">
        <v>2722</v>
      </c>
      <c r="O78" s="29">
        <v>2889</v>
      </c>
      <c r="P78" s="122">
        <f>AVERAGE(D78:O79)</f>
        <v>2717.125</v>
      </c>
      <c r="Q78" s="119">
        <f>+P78/P76-1</f>
        <v>5.7795873345445115E-2</v>
      </c>
    </row>
    <row r="79" spans="2:17" ht="15.75" thickBot="1" x14ac:dyDescent="0.3">
      <c r="B79" s="121"/>
      <c r="C79" s="16" t="s">
        <v>19</v>
      </c>
      <c r="D79" s="10">
        <v>3036</v>
      </c>
      <c r="E79" s="9">
        <v>2840</v>
      </c>
      <c r="F79" s="9">
        <v>2527</v>
      </c>
      <c r="G79" s="9">
        <v>2380</v>
      </c>
      <c r="H79" s="9">
        <v>2549</v>
      </c>
      <c r="I79" s="9">
        <v>2609</v>
      </c>
      <c r="J79" s="9">
        <v>2680</v>
      </c>
      <c r="K79" s="9">
        <v>2608</v>
      </c>
      <c r="L79" s="9">
        <v>2889</v>
      </c>
      <c r="M79" s="9">
        <v>2851</v>
      </c>
      <c r="N79" s="9">
        <v>2799</v>
      </c>
      <c r="O79" s="30">
        <v>2930</v>
      </c>
      <c r="P79" s="123"/>
      <c r="Q79" s="118"/>
    </row>
    <row r="80" spans="2:17" x14ac:dyDescent="0.25">
      <c r="B80" s="120">
        <v>2021</v>
      </c>
      <c r="C80" s="15" t="s">
        <v>18</v>
      </c>
      <c r="D80" s="13">
        <v>3044</v>
      </c>
      <c r="E80" s="12">
        <v>3198</v>
      </c>
      <c r="F80" s="12">
        <v>3302</v>
      </c>
      <c r="G80" s="12">
        <v>3367</v>
      </c>
      <c r="H80" s="12">
        <v>3433</v>
      </c>
      <c r="I80" s="12">
        <v>3415</v>
      </c>
      <c r="J80" s="12">
        <v>3126</v>
      </c>
      <c r="K80" s="12">
        <v>3020</v>
      </c>
      <c r="L80" s="12">
        <v>3274</v>
      </c>
      <c r="M80" s="12">
        <v>3315</v>
      </c>
      <c r="N80" s="12">
        <v>3627</v>
      </c>
      <c r="O80" s="29">
        <v>3721</v>
      </c>
      <c r="P80" s="122">
        <f>AVERAGE(D80:O81)</f>
        <v>3331.5416666666665</v>
      </c>
      <c r="Q80" s="119">
        <f>+P80/P78-1</f>
        <v>0.22612749382772845</v>
      </c>
    </row>
    <row r="81" spans="2:17" ht="15.75" thickBot="1" x14ac:dyDescent="0.3">
      <c r="B81" s="121"/>
      <c r="C81" s="16" t="s">
        <v>19</v>
      </c>
      <c r="D81" s="10">
        <v>3243</v>
      </c>
      <c r="E81" s="9">
        <v>3207</v>
      </c>
      <c r="F81" s="9">
        <v>3350</v>
      </c>
      <c r="G81" s="9">
        <v>3365</v>
      </c>
      <c r="H81" s="9">
        <v>3447</v>
      </c>
      <c r="I81" s="9">
        <v>3356</v>
      </c>
      <c r="J81" s="9">
        <v>2971</v>
      </c>
      <c r="K81" s="9">
        <v>3052</v>
      </c>
      <c r="L81" s="9">
        <v>3302</v>
      </c>
      <c r="M81" s="9">
        <v>3401</v>
      </c>
      <c r="N81" s="9">
        <v>3676</v>
      </c>
      <c r="O81" s="30">
        <v>3745</v>
      </c>
      <c r="P81" s="123"/>
      <c r="Q81" s="118"/>
    </row>
    <row r="82" spans="2:17" x14ac:dyDescent="0.25">
      <c r="B82" s="120">
        <v>2022</v>
      </c>
      <c r="C82" s="15" t="s">
        <v>18</v>
      </c>
      <c r="D82" s="13">
        <v>3773</v>
      </c>
      <c r="E82" s="12">
        <v>4051</v>
      </c>
      <c r="F82" s="12">
        <v>4481</v>
      </c>
      <c r="G82" s="12">
        <v>4599</v>
      </c>
      <c r="H82" s="12">
        <v>4130</v>
      </c>
      <c r="I82" s="12">
        <v>4240</v>
      </c>
      <c r="J82" s="12">
        <v>4063</v>
      </c>
      <c r="K82" s="12">
        <v>3524</v>
      </c>
      <c r="L82" s="12">
        <v>3575</v>
      </c>
      <c r="M82" s="12">
        <v>3497</v>
      </c>
      <c r="N82" s="12">
        <v>2972</v>
      </c>
      <c r="O82" s="29">
        <v>3102</v>
      </c>
      <c r="P82" s="122">
        <f>AVERAGE(D82:O83)</f>
        <v>3819.25</v>
      </c>
      <c r="Q82" s="119">
        <f>+P82/P80-1</f>
        <v>0.1463911852620785</v>
      </c>
    </row>
    <row r="83" spans="2:17" ht="15.75" thickBot="1" x14ac:dyDescent="0.3">
      <c r="B83" s="121"/>
      <c r="C83" s="16" t="s">
        <v>19</v>
      </c>
      <c r="D83" s="10">
        <v>3963</v>
      </c>
      <c r="E83" s="9">
        <v>4295</v>
      </c>
      <c r="F83" s="9">
        <v>4545</v>
      </c>
      <c r="G83" s="9">
        <v>4408</v>
      </c>
      <c r="H83" s="9">
        <v>4116</v>
      </c>
      <c r="I83" s="9">
        <v>4276</v>
      </c>
      <c r="J83" s="9">
        <v>3709</v>
      </c>
      <c r="K83" s="9">
        <v>3524</v>
      </c>
      <c r="L83" s="9">
        <v>3547</v>
      </c>
      <c r="M83" s="9">
        <v>3250</v>
      </c>
      <c r="N83" s="9">
        <v>3057</v>
      </c>
      <c r="O83" s="30">
        <v>2965</v>
      </c>
      <c r="P83" s="123"/>
      <c r="Q83" s="118"/>
    </row>
    <row r="84" spans="2:17" x14ac:dyDescent="0.25">
      <c r="B84" s="120">
        <v>2023</v>
      </c>
      <c r="C84" s="15" t="s">
        <v>18</v>
      </c>
      <c r="D84" s="13">
        <v>2838</v>
      </c>
      <c r="E84" s="12">
        <v>2829</v>
      </c>
      <c r="F84" s="12">
        <v>2739</v>
      </c>
      <c r="G84" s="12">
        <v>2579</v>
      </c>
      <c r="H84" s="12">
        <v>2787</v>
      </c>
      <c r="I84" s="12">
        <v>2755</v>
      </c>
      <c r="J84" s="40">
        <v>2525</v>
      </c>
      <c r="K84" s="83">
        <v>2454</v>
      </c>
      <c r="L84" s="40">
        <v>2286</v>
      </c>
      <c r="M84" s="13">
        <v>2558</v>
      </c>
      <c r="N84" s="12">
        <v>2323</v>
      </c>
      <c r="O84" s="29">
        <v>2671</v>
      </c>
      <c r="P84" s="122">
        <f>AVERAGE(D84:O85)</f>
        <v>2622.875</v>
      </c>
      <c r="Q84" s="119">
        <f>+P84/P82-1</f>
        <v>-0.31324867447797344</v>
      </c>
    </row>
    <row r="85" spans="2:17" ht="15.75" thickBot="1" x14ac:dyDescent="0.3">
      <c r="B85" s="121"/>
      <c r="C85" s="16" t="s">
        <v>19</v>
      </c>
      <c r="D85" s="10">
        <v>2842</v>
      </c>
      <c r="E85" s="9">
        <v>2769</v>
      </c>
      <c r="F85" s="9">
        <v>2648</v>
      </c>
      <c r="G85" s="9">
        <v>2776</v>
      </c>
      <c r="H85" s="9">
        <v>2766</v>
      </c>
      <c r="I85" s="9">
        <v>2667</v>
      </c>
      <c r="J85" s="9">
        <v>2503</v>
      </c>
      <c r="K85" s="84">
        <v>2333</v>
      </c>
      <c r="L85" s="80">
        <v>2400</v>
      </c>
      <c r="M85" s="10">
        <v>2659</v>
      </c>
      <c r="N85" s="9">
        <v>2622</v>
      </c>
      <c r="O85" s="30">
        <v>2620</v>
      </c>
      <c r="P85" s="123"/>
      <c r="Q85" s="118"/>
    </row>
    <row r="86" spans="2:17" x14ac:dyDescent="0.25">
      <c r="B86" s="120">
        <v>2024</v>
      </c>
      <c r="C86" s="15" t="s">
        <v>18</v>
      </c>
      <c r="D86" s="13">
        <v>2613</v>
      </c>
      <c r="E86" s="12">
        <v>2758</v>
      </c>
      <c r="F86" s="12">
        <v>2640</v>
      </c>
      <c r="G86" s="12">
        <v>2549</v>
      </c>
      <c r="H86" s="12">
        <v>2550</v>
      </c>
      <c r="I86" s="12">
        <v>2722</v>
      </c>
      <c r="J86" s="82">
        <v>2586</v>
      </c>
      <c r="K86" s="24">
        <v>2539</v>
      </c>
      <c r="L86" s="13">
        <v>2753</v>
      </c>
      <c r="M86" s="12">
        <v>2795</v>
      </c>
      <c r="N86" s="12">
        <v>2850</v>
      </c>
      <c r="O86" s="29">
        <v>2848</v>
      </c>
      <c r="P86" s="122">
        <f>AVERAGE(D86:O87)</f>
        <v>2686.2083333333335</v>
      </c>
      <c r="Q86" s="119">
        <f>+P86/P84-1</f>
        <v>2.414653131900435E-2</v>
      </c>
    </row>
    <row r="87" spans="2:17" ht="15.75" thickBot="1" x14ac:dyDescent="0.3">
      <c r="B87" s="121"/>
      <c r="C87" s="16" t="s">
        <v>19</v>
      </c>
      <c r="D87" s="10">
        <v>2638</v>
      </c>
      <c r="E87" s="9">
        <v>2788</v>
      </c>
      <c r="F87" s="9">
        <v>2517</v>
      </c>
      <c r="G87" s="9">
        <v>2540</v>
      </c>
      <c r="H87" s="9">
        <v>2629</v>
      </c>
      <c r="I87" s="9">
        <v>2759</v>
      </c>
      <c r="J87" s="42">
        <v>2566</v>
      </c>
      <c r="K87" s="9">
        <v>2636</v>
      </c>
      <c r="L87" s="10">
        <v>2809</v>
      </c>
      <c r="M87" s="9">
        <v>2745</v>
      </c>
      <c r="N87" s="9">
        <v>2882</v>
      </c>
      <c r="O87" s="30">
        <v>2757</v>
      </c>
      <c r="P87" s="123"/>
      <c r="Q87" s="118"/>
    </row>
    <row r="88" spans="2:17" x14ac:dyDescent="0.25">
      <c r="B88" s="120">
        <v>2025</v>
      </c>
      <c r="C88" s="15" t="s">
        <v>18</v>
      </c>
      <c r="D88" s="13">
        <v>2682</v>
      </c>
      <c r="E88" s="12">
        <v>2853</v>
      </c>
      <c r="F88" s="12">
        <v>2744</v>
      </c>
      <c r="G88" s="12"/>
      <c r="H88" s="12"/>
      <c r="I88" s="12"/>
      <c r="J88" s="82"/>
      <c r="K88" s="24"/>
      <c r="L88" s="13"/>
      <c r="M88" s="12"/>
      <c r="N88" s="12"/>
      <c r="O88" s="29"/>
      <c r="P88" s="122"/>
      <c r="Q88" s="119"/>
    </row>
    <row r="89" spans="2:17" ht="15.75" thickBot="1" x14ac:dyDescent="0.3">
      <c r="B89" s="121"/>
      <c r="C89" s="16" t="s">
        <v>19</v>
      </c>
      <c r="D89" s="10">
        <v>2729</v>
      </c>
      <c r="E89" s="9">
        <v>2754</v>
      </c>
      <c r="F89" s="9">
        <v>2729</v>
      </c>
      <c r="G89" s="9"/>
      <c r="H89" s="9"/>
      <c r="I89" s="9"/>
      <c r="J89" s="42"/>
      <c r="K89" s="9"/>
      <c r="L89" s="10"/>
      <c r="M89" s="9"/>
      <c r="N89" s="9"/>
      <c r="O89" s="30"/>
      <c r="P89" s="123"/>
      <c r="Q89" s="118"/>
    </row>
    <row r="90" spans="2:17" x14ac:dyDescent="0.25">
      <c r="B90" s="104"/>
      <c r="C90" s="104"/>
      <c r="D90" s="105"/>
      <c r="E90" s="105"/>
      <c r="F90" s="105"/>
      <c r="G90" s="105"/>
      <c r="H90" s="105"/>
      <c r="I90" s="105"/>
      <c r="J90" s="105"/>
      <c r="K90" s="105"/>
      <c r="L90" s="105"/>
      <c r="M90" s="105"/>
      <c r="N90" s="105"/>
      <c r="O90" s="105"/>
      <c r="P90" s="106"/>
      <c r="Q90" s="107"/>
    </row>
    <row r="91" spans="2:17" x14ac:dyDescent="0.25">
      <c r="B91" s="38" t="s">
        <v>21</v>
      </c>
      <c r="C91" s="104"/>
      <c r="D91" s="105"/>
      <c r="E91" s="105"/>
      <c r="F91" s="105"/>
      <c r="G91" s="105"/>
      <c r="H91" s="105"/>
      <c r="I91" s="105"/>
      <c r="J91" s="105"/>
      <c r="K91" s="105"/>
      <c r="L91" s="105"/>
      <c r="M91" s="105"/>
      <c r="N91" s="105"/>
      <c r="O91" s="105"/>
      <c r="P91" s="106"/>
      <c r="Q91" s="107"/>
    </row>
    <row r="92" spans="2:17" x14ac:dyDescent="0.25">
      <c r="C92" s="38"/>
      <c r="D92" s="43"/>
      <c r="E92" s="38"/>
      <c r="F92" s="38"/>
      <c r="G92" s="38"/>
      <c r="H92" s="38"/>
      <c r="I92" s="38"/>
      <c r="J92" s="38"/>
      <c r="K92" s="38"/>
      <c r="L92" s="38"/>
    </row>
    <row r="94" spans="2:17" ht="15.75" thickBot="1" x14ac:dyDescent="0.3"/>
    <row r="95" spans="2:17" ht="15.75" thickBot="1" x14ac:dyDescent="0.3">
      <c r="D95" s="17"/>
      <c r="H95" s="130" t="s">
        <v>27</v>
      </c>
      <c r="I95" s="131"/>
      <c r="J95" s="132"/>
    </row>
    <row r="96" spans="2:17" ht="15.75" thickBot="1" x14ac:dyDescent="0.3"/>
    <row r="97" spans="2:17" ht="15.75" thickBot="1" x14ac:dyDescent="0.3">
      <c r="B97" s="5" t="s">
        <v>2</v>
      </c>
      <c r="C97" s="20" t="s">
        <v>3</v>
      </c>
      <c r="D97" s="2" t="s">
        <v>4</v>
      </c>
      <c r="E97" s="3" t="s">
        <v>5</v>
      </c>
      <c r="F97" s="3" t="s">
        <v>6</v>
      </c>
      <c r="G97" s="3" t="s">
        <v>7</v>
      </c>
      <c r="H97" s="3" t="s">
        <v>8</v>
      </c>
      <c r="I97" s="3" t="s">
        <v>9</v>
      </c>
      <c r="J97" s="3" t="s">
        <v>10</v>
      </c>
      <c r="K97" s="3" t="s">
        <v>11</v>
      </c>
      <c r="L97" s="3" t="s">
        <v>12</v>
      </c>
      <c r="M97" s="3" t="s">
        <v>13</v>
      </c>
      <c r="N97" s="3" t="s">
        <v>14</v>
      </c>
      <c r="O97" s="4" t="s">
        <v>15</v>
      </c>
      <c r="P97" s="2" t="s">
        <v>16</v>
      </c>
      <c r="Q97" s="4" t="s">
        <v>17</v>
      </c>
    </row>
    <row r="98" spans="2:17" x14ac:dyDescent="0.25">
      <c r="B98" s="165">
        <v>2012</v>
      </c>
      <c r="C98" s="15" t="s">
        <v>18</v>
      </c>
      <c r="D98" s="33">
        <v>3597.5497</v>
      </c>
      <c r="E98" s="12">
        <v>3639.6741000000002</v>
      </c>
      <c r="F98" s="12">
        <v>3497.0898000000002</v>
      </c>
      <c r="G98" s="12">
        <v>3370.6095</v>
      </c>
      <c r="H98" s="12">
        <v>2939.5122000000001</v>
      </c>
      <c r="I98" s="12">
        <v>3189.1230999999998</v>
      </c>
      <c r="J98" s="12">
        <v>3060.4769000000001</v>
      </c>
      <c r="K98" s="12">
        <v>3159.0751</v>
      </c>
      <c r="L98" s="12">
        <v>3593.4205999999999</v>
      </c>
      <c r="M98" s="12">
        <v>3299.5407</v>
      </c>
      <c r="N98" s="12">
        <v>3036.6383999999998</v>
      </c>
      <c r="O98" s="29">
        <v>3371.8746999999998</v>
      </c>
      <c r="P98" s="126">
        <f>AVERAGE(D98:O99)</f>
        <v>3292.7413874999997</v>
      </c>
      <c r="Q98" s="128"/>
    </row>
    <row r="99" spans="2:17" ht="15.75" thickBot="1" x14ac:dyDescent="0.3">
      <c r="B99" s="116"/>
      <c r="C99" s="16" t="s">
        <v>19</v>
      </c>
      <c r="D99" s="32">
        <v>3775.6</v>
      </c>
      <c r="E99" s="9">
        <v>3559.0547999999999</v>
      </c>
      <c r="F99" s="9">
        <v>3113.9494</v>
      </c>
      <c r="G99" s="9">
        <v>2937.1282999999999</v>
      </c>
      <c r="H99" s="9">
        <v>2856.5517</v>
      </c>
      <c r="I99" s="9">
        <v>3117.1010999999999</v>
      </c>
      <c r="J99" s="9">
        <v>2986.4614000000001</v>
      </c>
      <c r="K99" s="9">
        <v>3400.7548999999999</v>
      </c>
      <c r="L99" s="9">
        <v>3588.8231000000001</v>
      </c>
      <c r="M99" s="9">
        <v>2990.203</v>
      </c>
      <c r="N99" s="9">
        <v>3435.6774</v>
      </c>
      <c r="O99" s="30">
        <v>3509.9034000000001</v>
      </c>
      <c r="P99" s="127"/>
      <c r="Q99" s="129"/>
    </row>
    <row r="100" spans="2:17" x14ac:dyDescent="0.25">
      <c r="B100" s="115">
        <v>2013</v>
      </c>
      <c r="C100" s="15" t="s">
        <v>18</v>
      </c>
      <c r="D100" s="13">
        <v>3457.9809</v>
      </c>
      <c r="E100" s="12">
        <v>3525.4648999999999</v>
      </c>
      <c r="F100" s="12">
        <v>3826.6779999999999</v>
      </c>
      <c r="G100" s="12">
        <v>4622.4444000000003</v>
      </c>
      <c r="H100" s="12">
        <v>4800</v>
      </c>
      <c r="I100" s="12">
        <v>4876.5517</v>
      </c>
      <c r="J100" s="12">
        <v>4394.6288000000004</v>
      </c>
      <c r="K100" s="12">
        <v>4334.5263000000004</v>
      </c>
      <c r="L100" s="12">
        <v>4257.0856999999996</v>
      </c>
      <c r="M100" s="12">
        <v>4388.9225999999999</v>
      </c>
      <c r="N100" s="12">
        <v>4379.6908999999996</v>
      </c>
      <c r="O100" s="29">
        <v>4501.3434999999999</v>
      </c>
      <c r="P100" s="126">
        <f>AVERAGE(D100:O101)</f>
        <v>4290.6652782608699</v>
      </c>
      <c r="Q100" s="128">
        <f>+P100/P98-1</f>
        <v>0.30306780075386963</v>
      </c>
    </row>
    <row r="101" spans="2:17" ht="15.75" thickBot="1" x14ac:dyDescent="0.3">
      <c r="B101" s="116"/>
      <c r="C101" s="16" t="s">
        <v>19</v>
      </c>
      <c r="D101" s="10">
        <v>3496.4059999999999</v>
      </c>
      <c r="E101" s="9">
        <v>3553.7674000000002</v>
      </c>
      <c r="F101" s="9">
        <v>4315.1036000000004</v>
      </c>
      <c r="G101" s="9">
        <v>4753.4884000000002</v>
      </c>
      <c r="H101" s="9"/>
      <c r="I101" s="9">
        <v>4577.5</v>
      </c>
      <c r="J101" s="9">
        <v>4475.4286000000002</v>
      </c>
      <c r="K101" s="9">
        <v>4374.8833000000004</v>
      </c>
      <c r="L101" s="9">
        <v>4295.0880999999999</v>
      </c>
      <c r="M101" s="9">
        <v>4325.5042000000003</v>
      </c>
      <c r="N101" s="9">
        <v>4584.1017000000002</v>
      </c>
      <c r="O101" s="30">
        <v>4568.7124000000003</v>
      </c>
      <c r="P101" s="127"/>
      <c r="Q101" s="129"/>
    </row>
    <row r="102" spans="2:17" x14ac:dyDescent="0.25">
      <c r="B102" s="115">
        <v>2014</v>
      </c>
      <c r="C102" s="15" t="s">
        <v>18</v>
      </c>
      <c r="D102" s="33">
        <v>4656.4677000000001</v>
      </c>
      <c r="E102" s="12">
        <v>4934.6875</v>
      </c>
      <c r="F102" s="12">
        <v>4837.1399000000001</v>
      </c>
      <c r="G102" s="12">
        <v>4437.8078999999998</v>
      </c>
      <c r="H102" s="12">
        <v>4195.1894000000002</v>
      </c>
      <c r="I102" s="12">
        <v>4235.7866999999997</v>
      </c>
      <c r="J102" s="12">
        <v>4226.1841999999997</v>
      </c>
      <c r="K102" s="12">
        <v>3741.8045000000002</v>
      </c>
      <c r="L102" s="12">
        <v>3274.578</v>
      </c>
      <c r="M102" s="12">
        <v>3028.0716000000002</v>
      </c>
      <c r="N102" s="12">
        <v>2728.1468</v>
      </c>
      <c r="O102" s="29">
        <v>3017.1392999999998</v>
      </c>
      <c r="P102" s="126">
        <f>AVERAGE(D102:O103)</f>
        <v>3927.4629791666666</v>
      </c>
      <c r="Q102" s="128">
        <f>+P102/P100-1</f>
        <v>-8.4649413445138211E-2</v>
      </c>
    </row>
    <row r="103" spans="2:17" ht="15.75" thickBot="1" x14ac:dyDescent="0.3">
      <c r="B103" s="116"/>
      <c r="C103" s="16" t="s">
        <v>19</v>
      </c>
      <c r="D103" s="32">
        <v>5132.8807999999999</v>
      </c>
      <c r="E103" s="9">
        <v>4845.2344000000003</v>
      </c>
      <c r="F103" s="9">
        <v>4641.0694000000003</v>
      </c>
      <c r="G103" s="9">
        <v>4273.3490000000002</v>
      </c>
      <c r="H103" s="9">
        <v>4108.3087999999998</v>
      </c>
      <c r="I103" s="9">
        <v>4381.1475</v>
      </c>
      <c r="J103" s="9">
        <v>4163.8292000000001</v>
      </c>
      <c r="K103" s="9">
        <v>3453.2873</v>
      </c>
      <c r="L103" s="9">
        <v>3077.4304000000002</v>
      </c>
      <c r="M103" s="9">
        <v>3006.7809000000002</v>
      </c>
      <c r="N103" s="9">
        <v>2861.1277</v>
      </c>
      <c r="O103" s="30">
        <v>3001.6626000000001</v>
      </c>
      <c r="P103" s="127"/>
      <c r="Q103" s="129"/>
    </row>
    <row r="104" spans="2:17" x14ac:dyDescent="0.25">
      <c r="B104" s="115">
        <v>2015</v>
      </c>
      <c r="C104" s="15" t="s">
        <v>18</v>
      </c>
      <c r="D104" s="33">
        <v>3089.7507000000001</v>
      </c>
      <c r="E104" s="12">
        <v>2635.9014999999999</v>
      </c>
      <c r="F104" s="12">
        <v>3377.1046000000001</v>
      </c>
      <c r="G104" s="12">
        <v>2787.1466</v>
      </c>
      <c r="H104" s="12">
        <v>3012.0677000000001</v>
      </c>
      <c r="I104" s="12">
        <v>3054.6574999999998</v>
      </c>
      <c r="J104" s="12">
        <v>3060.1927999999998</v>
      </c>
      <c r="K104" s="12">
        <v>2663.3092000000001</v>
      </c>
      <c r="L104" s="12">
        <v>2913.3966999999998</v>
      </c>
      <c r="M104" s="12">
        <v>3234.2507000000001</v>
      </c>
      <c r="N104" s="12">
        <v>2986.8152</v>
      </c>
      <c r="O104" s="29">
        <v>2828.9052000000001</v>
      </c>
      <c r="P104" s="126">
        <f>AVERAGE(D104:O105)</f>
        <v>2960.0159500000004</v>
      </c>
      <c r="Q104" s="128">
        <f>+P104/P102-1</f>
        <v>-0.2463287456300709</v>
      </c>
    </row>
    <row r="105" spans="2:17" ht="15.75" thickBot="1" x14ac:dyDescent="0.3">
      <c r="B105" s="116"/>
      <c r="C105" s="16" t="s">
        <v>19</v>
      </c>
      <c r="D105" s="32">
        <v>2961.3870000000002</v>
      </c>
      <c r="E105" s="9">
        <v>3054.3344999999999</v>
      </c>
      <c r="F105" s="9">
        <v>3130.1316000000002</v>
      </c>
      <c r="G105" s="9">
        <v>2887.9153999999999</v>
      </c>
      <c r="H105" s="9">
        <v>2745</v>
      </c>
      <c r="I105" s="9">
        <v>3127.7143000000001</v>
      </c>
      <c r="J105" s="9">
        <v>2613.1875</v>
      </c>
      <c r="K105" s="9">
        <v>2777.8595999999998</v>
      </c>
      <c r="L105" s="9">
        <v>3206.3285999999998</v>
      </c>
      <c r="M105" s="9">
        <v>3162.5585000000001</v>
      </c>
      <c r="N105" s="9">
        <v>2874.3874000000001</v>
      </c>
      <c r="O105" s="30">
        <v>2856.08</v>
      </c>
      <c r="P105" s="127"/>
      <c r="Q105" s="129"/>
    </row>
    <row r="106" spans="2:17" x14ac:dyDescent="0.25">
      <c r="B106" s="115">
        <v>2016</v>
      </c>
      <c r="C106" s="15" t="s">
        <v>18</v>
      </c>
      <c r="D106" s="13">
        <v>2963.5111999999999</v>
      </c>
      <c r="E106" s="12">
        <v>2806.6990999999998</v>
      </c>
      <c r="F106" s="12">
        <v>2528.1981999999998</v>
      </c>
      <c r="G106" s="12">
        <v>2777.6</v>
      </c>
      <c r="H106" s="12">
        <v>2727</v>
      </c>
      <c r="I106" s="12">
        <v>2669</v>
      </c>
      <c r="J106" s="12">
        <v>2902</v>
      </c>
      <c r="K106" s="12">
        <v>2889</v>
      </c>
      <c r="L106" s="12">
        <v>3436</v>
      </c>
      <c r="M106" s="12">
        <v>3430</v>
      </c>
      <c r="N106" s="12">
        <v>3332</v>
      </c>
      <c r="O106" s="29">
        <v>3752</v>
      </c>
      <c r="P106" s="126">
        <f>AVERAGE(D106:O107)</f>
        <v>3026.7289208333332</v>
      </c>
      <c r="Q106" s="128">
        <f>+P106/P104-1</f>
        <v>2.2538044375515209E-2</v>
      </c>
    </row>
    <row r="107" spans="2:17" ht="15.75" thickBot="1" x14ac:dyDescent="0.3">
      <c r="B107" s="116"/>
      <c r="C107" s="16" t="s">
        <v>19</v>
      </c>
      <c r="D107" s="10">
        <v>2867.3676999999998</v>
      </c>
      <c r="E107" s="9">
        <v>2535.3827999999999</v>
      </c>
      <c r="F107" s="9">
        <v>2440.873</v>
      </c>
      <c r="G107" s="9">
        <v>2635.8620999999998</v>
      </c>
      <c r="H107" s="9">
        <v>2693</v>
      </c>
      <c r="I107" s="9">
        <v>2882</v>
      </c>
      <c r="J107" s="9">
        <v>2886</v>
      </c>
      <c r="K107" s="9">
        <v>3157</v>
      </c>
      <c r="L107" s="9">
        <v>3518</v>
      </c>
      <c r="M107" s="9">
        <v>3290</v>
      </c>
      <c r="N107" s="9">
        <v>3697</v>
      </c>
      <c r="O107" s="30">
        <v>3826</v>
      </c>
      <c r="P107" s="127"/>
      <c r="Q107" s="129"/>
    </row>
    <row r="108" spans="2:17" x14ac:dyDescent="0.25">
      <c r="B108" s="115">
        <v>2017</v>
      </c>
      <c r="C108" s="15" t="s">
        <v>18</v>
      </c>
      <c r="D108" s="13">
        <v>3894</v>
      </c>
      <c r="E108" s="12">
        <v>3798</v>
      </c>
      <c r="F108" s="12">
        <v>3435</v>
      </c>
      <c r="G108" s="12">
        <v>3288</v>
      </c>
      <c r="H108" s="12">
        <v>3666</v>
      </c>
      <c r="I108" s="12">
        <v>4285</v>
      </c>
      <c r="J108" s="12">
        <v>4051</v>
      </c>
      <c r="K108" s="12">
        <v>3932</v>
      </c>
      <c r="L108" s="12">
        <v>4118</v>
      </c>
      <c r="M108" s="12">
        <v>4109</v>
      </c>
      <c r="N108" s="12">
        <v>4001</v>
      </c>
      <c r="O108" s="29">
        <v>3696</v>
      </c>
      <c r="P108" s="126">
        <f>AVERAGE(D108:O109)</f>
        <v>3833.0833333333335</v>
      </c>
      <c r="Q108" s="128">
        <f>+P108/P106-1</f>
        <v>0.26641117641879575</v>
      </c>
    </row>
    <row r="109" spans="2:17" ht="15.75" thickBot="1" x14ac:dyDescent="0.3">
      <c r="B109" s="116"/>
      <c r="C109" s="16" t="s">
        <v>19</v>
      </c>
      <c r="D109" s="10">
        <v>3940</v>
      </c>
      <c r="E109" s="9">
        <v>3590</v>
      </c>
      <c r="F109" s="9">
        <v>3406</v>
      </c>
      <c r="G109" s="9">
        <v>3462</v>
      </c>
      <c r="H109" s="9">
        <v>3726</v>
      </c>
      <c r="I109" s="9">
        <v>4121</v>
      </c>
      <c r="J109" s="9">
        <v>4112</v>
      </c>
      <c r="K109" s="9">
        <v>4005</v>
      </c>
      <c r="L109" s="9">
        <v>4032</v>
      </c>
      <c r="M109" s="9">
        <v>4107</v>
      </c>
      <c r="N109" s="9">
        <v>3831</v>
      </c>
      <c r="O109" s="30">
        <v>3389</v>
      </c>
      <c r="P109" s="127"/>
      <c r="Q109" s="129"/>
    </row>
    <row r="110" spans="2:17" x14ac:dyDescent="0.25">
      <c r="B110" s="115">
        <v>2018</v>
      </c>
      <c r="C110" s="15" t="s">
        <v>18</v>
      </c>
      <c r="D110" s="13">
        <v>3317</v>
      </c>
      <c r="E110" s="12">
        <v>3739</v>
      </c>
      <c r="F110" s="12">
        <v>3759</v>
      </c>
      <c r="G110" s="12">
        <v>3679</v>
      </c>
      <c r="H110" s="12">
        <v>4024</v>
      </c>
      <c r="I110" s="12">
        <v>3998</v>
      </c>
      <c r="J110" s="12">
        <v>3713</v>
      </c>
      <c r="K110" s="12">
        <v>3663</v>
      </c>
      <c r="L110" s="12">
        <v>3631</v>
      </c>
      <c r="M110" s="12">
        <v>3468</v>
      </c>
      <c r="N110" s="12">
        <v>3250</v>
      </c>
      <c r="O110" s="29">
        <v>3184</v>
      </c>
      <c r="P110" s="126">
        <f>AVERAGE(D110:O111)</f>
        <v>3608.9583333333335</v>
      </c>
      <c r="Q110" s="128">
        <f>+P110/P108-1</f>
        <v>-5.8471204643781083E-2</v>
      </c>
    </row>
    <row r="111" spans="2:17" ht="15.75" thickBot="1" x14ac:dyDescent="0.3">
      <c r="B111" s="116"/>
      <c r="C111" s="16" t="s">
        <v>19</v>
      </c>
      <c r="D111" s="10">
        <v>3486</v>
      </c>
      <c r="E111" s="9">
        <v>3686</v>
      </c>
      <c r="F111" s="9">
        <v>3609</v>
      </c>
      <c r="G111" s="9">
        <v>3855</v>
      </c>
      <c r="H111" s="9">
        <v>4205</v>
      </c>
      <c r="I111" s="9">
        <v>3847</v>
      </c>
      <c r="J111" s="9">
        <v>3596</v>
      </c>
      <c r="K111" s="9">
        <v>3484</v>
      </c>
      <c r="L111" s="9">
        <v>3503</v>
      </c>
      <c r="M111" s="9">
        <v>3404</v>
      </c>
      <c r="N111" s="9">
        <v>3252</v>
      </c>
      <c r="O111" s="30">
        <v>3263</v>
      </c>
      <c r="P111" s="127"/>
      <c r="Q111" s="129"/>
    </row>
    <row r="112" spans="2:17" x14ac:dyDescent="0.25">
      <c r="B112" s="115">
        <v>2019</v>
      </c>
      <c r="C112" s="15" t="s">
        <v>18</v>
      </c>
      <c r="D112" s="13">
        <v>3371</v>
      </c>
      <c r="E112" s="12">
        <v>3565</v>
      </c>
      <c r="F112" s="12">
        <v>3888</v>
      </c>
      <c r="G112" s="12">
        <v>4248</v>
      </c>
      <c r="H112" s="12">
        <v>4217</v>
      </c>
      <c r="I112" s="12">
        <v>3950</v>
      </c>
      <c r="J112" s="12">
        <v>3756</v>
      </c>
      <c r="K112" s="12">
        <v>3838</v>
      </c>
      <c r="L112" s="12">
        <v>3827</v>
      </c>
      <c r="M112" s="12">
        <v>3717</v>
      </c>
      <c r="N112" s="12">
        <v>3609</v>
      </c>
      <c r="O112" s="29">
        <v>3797</v>
      </c>
      <c r="P112" s="126">
        <f>AVERAGE(D112:O113)</f>
        <v>3863.2916666666665</v>
      </c>
      <c r="Q112" s="128">
        <f>+P112/P110-1</f>
        <v>7.0472781850718702E-2</v>
      </c>
    </row>
    <row r="113" spans="2:17" ht="15.75" thickBot="1" x14ac:dyDescent="0.3">
      <c r="B113" s="116"/>
      <c r="C113" s="16" t="s">
        <v>19</v>
      </c>
      <c r="D113" s="10">
        <v>3504</v>
      </c>
      <c r="E113" s="9">
        <v>3667</v>
      </c>
      <c r="F113" s="9">
        <v>4036</v>
      </c>
      <c r="G113" s="9">
        <v>4319</v>
      </c>
      <c r="H113" s="9">
        <v>4851</v>
      </c>
      <c r="I113" s="9">
        <v>3781</v>
      </c>
      <c r="J113" s="9">
        <v>3869</v>
      </c>
      <c r="K113" s="9">
        <v>3857</v>
      </c>
      <c r="L113" s="9">
        <v>3846</v>
      </c>
      <c r="M113" s="9">
        <v>3636</v>
      </c>
      <c r="N113" s="9">
        <v>3701</v>
      </c>
      <c r="O113" s="30">
        <v>3869</v>
      </c>
      <c r="P113" s="127"/>
      <c r="Q113" s="129"/>
    </row>
    <row r="114" spans="2:17" x14ac:dyDescent="0.25">
      <c r="B114" s="115">
        <v>2020</v>
      </c>
      <c r="C114" s="15" t="s">
        <v>18</v>
      </c>
      <c r="D114" s="13">
        <v>4015</v>
      </c>
      <c r="E114" s="12">
        <v>4302</v>
      </c>
      <c r="F114" s="12">
        <v>4285</v>
      </c>
      <c r="G114" s="12">
        <v>4395</v>
      </c>
      <c r="H114" s="12">
        <v>4115</v>
      </c>
      <c r="I114" s="12">
        <v>3520</v>
      </c>
      <c r="J114" s="12">
        <v>3762</v>
      </c>
      <c r="K114" s="12">
        <v>3568</v>
      </c>
      <c r="L114" s="12">
        <v>3428</v>
      </c>
      <c r="M114" s="12">
        <v>3694</v>
      </c>
      <c r="N114" s="12">
        <v>3786</v>
      </c>
      <c r="O114" s="29">
        <v>3734</v>
      </c>
      <c r="P114" s="126">
        <f>AVERAGE(D114:O115)</f>
        <v>3908.625</v>
      </c>
      <c r="Q114" s="128">
        <f>+P114/P112-1</f>
        <v>1.1734380224118102E-2</v>
      </c>
    </row>
    <row r="115" spans="2:17" ht="15.75" thickBot="1" x14ac:dyDescent="0.3">
      <c r="B115" s="116"/>
      <c r="C115" s="16" t="s">
        <v>19</v>
      </c>
      <c r="D115" s="10">
        <v>4048</v>
      </c>
      <c r="E115" s="9">
        <v>4526</v>
      </c>
      <c r="F115" s="9">
        <v>4398</v>
      </c>
      <c r="G115" s="9">
        <v>4480</v>
      </c>
      <c r="H115" s="9">
        <v>3864</v>
      </c>
      <c r="I115" s="9">
        <v>3631</v>
      </c>
      <c r="J115" s="9">
        <v>3803</v>
      </c>
      <c r="K115" s="9">
        <v>3442</v>
      </c>
      <c r="L115" s="9">
        <v>3674</v>
      </c>
      <c r="M115" s="9">
        <v>3803</v>
      </c>
      <c r="N115" s="9">
        <v>3641</v>
      </c>
      <c r="O115" s="30">
        <v>3893</v>
      </c>
      <c r="P115" s="127"/>
      <c r="Q115" s="129"/>
    </row>
    <row r="116" spans="2:17" x14ac:dyDescent="0.25">
      <c r="B116" s="120">
        <v>2021</v>
      </c>
      <c r="C116" s="15" t="s">
        <v>18</v>
      </c>
      <c r="D116" s="13">
        <v>4078</v>
      </c>
      <c r="E116" s="12">
        <v>4178</v>
      </c>
      <c r="F116" s="12">
        <v>4280</v>
      </c>
      <c r="G116" s="12">
        <v>4393</v>
      </c>
      <c r="H116" s="12">
        <v>4274</v>
      </c>
      <c r="I116" s="12">
        <v>4324</v>
      </c>
      <c r="J116" s="12">
        <v>3949</v>
      </c>
      <c r="K116" s="12">
        <v>4065</v>
      </c>
      <c r="L116" s="12">
        <v>4328</v>
      </c>
      <c r="M116" s="12">
        <v>4297</v>
      </c>
      <c r="N116" s="12">
        <v>5058</v>
      </c>
      <c r="O116" s="29">
        <v>5220</v>
      </c>
      <c r="P116" s="122">
        <f>AVERAGE(D116:O117)</f>
        <v>4393.25</v>
      </c>
      <c r="Q116" s="119">
        <f>+P116/P114-1</f>
        <v>0.12398861492212743</v>
      </c>
    </row>
    <row r="117" spans="2:17" ht="15.75" thickBot="1" x14ac:dyDescent="0.3">
      <c r="B117" s="121"/>
      <c r="C117" s="16" t="s">
        <v>19</v>
      </c>
      <c r="D117" s="10">
        <v>4082</v>
      </c>
      <c r="E117" s="9">
        <v>4268</v>
      </c>
      <c r="F117" s="9">
        <v>4250</v>
      </c>
      <c r="G117" s="9">
        <v>4436</v>
      </c>
      <c r="H117" s="9">
        <v>4321</v>
      </c>
      <c r="I117" s="9">
        <v>4328</v>
      </c>
      <c r="J117" s="9">
        <v>4022</v>
      </c>
      <c r="K117" s="9">
        <v>4184</v>
      </c>
      <c r="L117" s="9">
        <v>4274</v>
      </c>
      <c r="M117" s="9">
        <v>4426</v>
      </c>
      <c r="N117" s="9">
        <v>5162</v>
      </c>
      <c r="O117" s="30">
        <v>5241</v>
      </c>
      <c r="P117" s="123"/>
      <c r="Q117" s="118"/>
    </row>
    <row r="118" spans="2:17" x14ac:dyDescent="0.25">
      <c r="B118" s="120">
        <v>2022</v>
      </c>
      <c r="C118" s="15" t="s">
        <v>18</v>
      </c>
      <c r="D118" s="13">
        <v>5487</v>
      </c>
      <c r="E118" s="12">
        <v>5684</v>
      </c>
      <c r="F118" s="12">
        <v>6394</v>
      </c>
      <c r="G118" s="12">
        <v>6472</v>
      </c>
      <c r="H118" s="12">
        <v>5652</v>
      </c>
      <c r="I118" s="12">
        <v>5365</v>
      </c>
      <c r="J118" s="12">
        <v>4908</v>
      </c>
      <c r="K118" s="12">
        <v>4798</v>
      </c>
      <c r="L118" s="12">
        <v>5046</v>
      </c>
      <c r="M118" s="12">
        <v>4966</v>
      </c>
      <c r="N118" s="12">
        <v>4802</v>
      </c>
      <c r="O118" s="29">
        <v>4826</v>
      </c>
      <c r="P118" s="122">
        <f>AVERAGE(D118:O119)</f>
        <v>5342.791666666667</v>
      </c>
      <c r="Q118" s="119">
        <f>+P118/P116-1</f>
        <v>0.21613649727802131</v>
      </c>
    </row>
    <row r="119" spans="2:17" ht="15.75" thickBot="1" x14ac:dyDescent="0.3">
      <c r="B119" s="121"/>
      <c r="C119" s="16" t="s">
        <v>19</v>
      </c>
      <c r="D119" s="10">
        <v>5546</v>
      </c>
      <c r="E119" s="9">
        <v>5881</v>
      </c>
      <c r="F119" s="9">
        <v>6412</v>
      </c>
      <c r="G119" s="9">
        <v>6185</v>
      </c>
      <c r="H119" s="9">
        <v>5635</v>
      </c>
      <c r="I119" s="9">
        <v>4875</v>
      </c>
      <c r="J119" s="9">
        <v>4825</v>
      </c>
      <c r="K119" s="9">
        <v>5005</v>
      </c>
      <c r="L119" s="9">
        <v>5147</v>
      </c>
      <c r="M119" s="9">
        <v>4769</v>
      </c>
      <c r="N119" s="9">
        <v>4746</v>
      </c>
      <c r="O119" s="30">
        <v>4801</v>
      </c>
      <c r="P119" s="123"/>
      <c r="Q119" s="118"/>
    </row>
    <row r="120" spans="2:17" x14ac:dyDescent="0.25">
      <c r="B120" s="120">
        <v>2023</v>
      </c>
      <c r="C120" s="15" t="s">
        <v>18</v>
      </c>
      <c r="D120" s="13">
        <v>4690</v>
      </c>
      <c r="E120" s="12">
        <v>4980</v>
      </c>
      <c r="F120" s="12">
        <v>4509</v>
      </c>
      <c r="G120" s="12">
        <v>4167</v>
      </c>
      <c r="H120" s="12">
        <v>4561</v>
      </c>
      <c r="I120" s="12">
        <v>4668</v>
      </c>
      <c r="J120" s="12">
        <v>4386</v>
      </c>
      <c r="K120" s="12">
        <v>3910</v>
      </c>
      <c r="L120" s="12">
        <v>4102</v>
      </c>
      <c r="M120" s="12">
        <v>3853</v>
      </c>
      <c r="N120" s="12">
        <v>4042</v>
      </c>
      <c r="O120" s="29">
        <v>3986</v>
      </c>
      <c r="P120" s="122">
        <f>AVERAGE(D120:O121)</f>
        <v>4295.833333333333</v>
      </c>
      <c r="Q120" s="119">
        <f>+P120/P118-1</f>
        <v>-0.19595716970684807</v>
      </c>
    </row>
    <row r="121" spans="2:17" ht="15.75" thickBot="1" x14ac:dyDescent="0.3">
      <c r="B121" s="121"/>
      <c r="C121" s="16" t="s">
        <v>19</v>
      </c>
      <c r="D121" s="10">
        <v>4871</v>
      </c>
      <c r="E121" s="9">
        <v>5086</v>
      </c>
      <c r="F121" s="9">
        <v>4052</v>
      </c>
      <c r="G121" s="9">
        <v>4411</v>
      </c>
      <c r="H121" s="9">
        <v>4407</v>
      </c>
      <c r="I121" s="9">
        <v>4533</v>
      </c>
      <c r="J121" s="9">
        <v>3955</v>
      </c>
      <c r="K121" s="9">
        <v>4127</v>
      </c>
      <c r="L121" s="9">
        <v>4044</v>
      </c>
      <c r="M121" s="9">
        <v>3858</v>
      </c>
      <c r="N121" s="9">
        <v>3637</v>
      </c>
      <c r="O121" s="30">
        <v>4265</v>
      </c>
      <c r="P121" s="123"/>
      <c r="Q121" s="118"/>
    </row>
    <row r="122" spans="2:17" x14ac:dyDescent="0.25">
      <c r="B122" s="120">
        <v>2024</v>
      </c>
      <c r="C122" s="15" t="s">
        <v>18</v>
      </c>
      <c r="D122" s="13">
        <v>4165</v>
      </c>
      <c r="E122" s="12">
        <v>4469</v>
      </c>
      <c r="F122" s="12">
        <v>4277</v>
      </c>
      <c r="G122" s="12">
        <v>4340</v>
      </c>
      <c r="H122" s="12">
        <v>4257</v>
      </c>
      <c r="I122" s="12">
        <v>4248</v>
      </c>
      <c r="J122" s="82">
        <v>3980</v>
      </c>
      <c r="K122" s="24">
        <v>4275</v>
      </c>
      <c r="L122" s="13">
        <v>4324</v>
      </c>
      <c r="M122" s="12">
        <v>4606</v>
      </c>
      <c r="N122" s="12">
        <v>4973</v>
      </c>
      <c r="O122" s="29">
        <v>4689</v>
      </c>
      <c r="P122" s="122">
        <f>+AVERAGE(D122:O123)</f>
        <v>4363.458333333333</v>
      </c>
      <c r="Q122" s="119">
        <f>+P122/P120-1</f>
        <v>1.5741998060135876E-2</v>
      </c>
    </row>
    <row r="123" spans="2:17" ht="15.75" thickBot="1" x14ac:dyDescent="0.3">
      <c r="B123" s="121"/>
      <c r="C123" s="16" t="s">
        <v>19</v>
      </c>
      <c r="D123" s="10">
        <v>4217</v>
      </c>
      <c r="E123" s="9">
        <v>4143</v>
      </c>
      <c r="F123" s="9">
        <v>4192</v>
      </c>
      <c r="G123" s="9">
        <v>3974</v>
      </c>
      <c r="H123" s="9">
        <v>4239</v>
      </c>
      <c r="I123" s="9">
        <v>4205</v>
      </c>
      <c r="J123" s="42">
        <v>4217</v>
      </c>
      <c r="K123" s="9">
        <v>4274</v>
      </c>
      <c r="L123" s="10">
        <v>4441</v>
      </c>
      <c r="M123" s="9">
        <v>4702</v>
      </c>
      <c r="N123" s="9">
        <v>4834</v>
      </c>
      <c r="O123" s="30">
        <v>4682</v>
      </c>
      <c r="P123" s="123"/>
      <c r="Q123" s="118"/>
    </row>
    <row r="124" spans="2:17" x14ac:dyDescent="0.25">
      <c r="B124" s="120">
        <v>2025</v>
      </c>
      <c r="C124" s="15" t="s">
        <v>18</v>
      </c>
      <c r="D124" s="13">
        <v>4728</v>
      </c>
      <c r="E124" s="12">
        <v>5025</v>
      </c>
      <c r="F124" s="12">
        <v>4915</v>
      </c>
      <c r="G124" s="12"/>
      <c r="H124" s="12"/>
      <c r="I124" s="12"/>
      <c r="J124" s="82"/>
      <c r="K124" s="24"/>
      <c r="L124" s="13"/>
      <c r="M124" s="12"/>
      <c r="N124" s="12"/>
      <c r="O124" s="29"/>
      <c r="P124" s="122"/>
      <c r="Q124" s="119"/>
    </row>
    <row r="125" spans="2:17" ht="15.75" thickBot="1" x14ac:dyDescent="0.3">
      <c r="B125" s="121"/>
      <c r="C125" s="16" t="s">
        <v>19</v>
      </c>
      <c r="D125" s="10">
        <v>4846</v>
      </c>
      <c r="E125" s="9">
        <v>4862</v>
      </c>
      <c r="F125" s="9">
        <v>4976</v>
      </c>
      <c r="G125" s="9"/>
      <c r="H125" s="9"/>
      <c r="I125" s="9"/>
      <c r="J125" s="42"/>
      <c r="K125" s="9"/>
      <c r="L125" s="10"/>
      <c r="M125" s="9"/>
      <c r="N125" s="9"/>
      <c r="O125" s="30"/>
      <c r="P125" s="123"/>
      <c r="Q125" s="118"/>
    </row>
    <row r="126" spans="2:17" x14ac:dyDescent="0.25">
      <c r="B126" s="38" t="s">
        <v>21</v>
      </c>
      <c r="C126" s="38"/>
      <c r="D126" s="43"/>
      <c r="E126" s="38"/>
      <c r="F126" s="38"/>
      <c r="G126" s="38"/>
      <c r="H126" s="38"/>
      <c r="I126" s="38"/>
      <c r="J126" s="38"/>
      <c r="K126" s="38"/>
      <c r="L126" s="38"/>
    </row>
    <row r="127" spans="2:17" ht="15.75" thickBot="1" x14ac:dyDescent="0.3"/>
    <row r="128" spans="2:17" ht="15.75" thickBot="1" x14ac:dyDescent="0.3">
      <c r="H128" s="130" t="s">
        <v>28</v>
      </c>
      <c r="I128" s="131"/>
      <c r="J128" s="132"/>
    </row>
    <row r="129" spans="2:17" ht="15.75" thickBot="1" x14ac:dyDescent="0.3"/>
    <row r="130" spans="2:17" ht="15.75" thickBot="1" x14ac:dyDescent="0.3">
      <c r="B130" s="5" t="s">
        <v>2</v>
      </c>
      <c r="C130" s="20" t="s">
        <v>3</v>
      </c>
      <c r="D130" s="6" t="s">
        <v>4</v>
      </c>
      <c r="E130" s="7" t="s">
        <v>5</v>
      </c>
      <c r="F130" s="7" t="s">
        <v>6</v>
      </c>
      <c r="G130" s="7" t="s">
        <v>7</v>
      </c>
      <c r="H130" s="7" t="s">
        <v>8</v>
      </c>
      <c r="I130" s="7" t="s">
        <v>9</v>
      </c>
      <c r="J130" s="7" t="s">
        <v>10</v>
      </c>
      <c r="K130" s="7" t="s">
        <v>11</v>
      </c>
      <c r="L130" s="7" t="s">
        <v>12</v>
      </c>
      <c r="M130" s="7" t="s">
        <v>13</v>
      </c>
      <c r="N130" s="7" t="s">
        <v>14</v>
      </c>
      <c r="O130" s="8" t="s">
        <v>15</v>
      </c>
      <c r="P130" s="6" t="s">
        <v>16</v>
      </c>
      <c r="Q130" s="8" t="s">
        <v>17</v>
      </c>
    </row>
    <row r="131" spans="2:17" x14ac:dyDescent="0.25">
      <c r="B131" s="115">
        <v>2008</v>
      </c>
      <c r="C131" s="34" t="s">
        <v>18</v>
      </c>
      <c r="D131" s="141"/>
      <c r="E131" s="124"/>
      <c r="F131" s="124"/>
      <c r="G131" s="124"/>
      <c r="H131" s="124"/>
      <c r="I131" s="124"/>
      <c r="J131" s="124">
        <v>4329</v>
      </c>
      <c r="K131" s="124">
        <v>3843</v>
      </c>
      <c r="L131" s="124">
        <v>3306</v>
      </c>
      <c r="M131" s="124">
        <v>2917</v>
      </c>
      <c r="N131" s="124">
        <v>2585</v>
      </c>
      <c r="O131" s="166">
        <v>2223</v>
      </c>
      <c r="P131" s="126">
        <f>AVERAGE(D131:O132)</f>
        <v>3200.5</v>
      </c>
      <c r="Q131" s="128"/>
    </row>
    <row r="132" spans="2:17" ht="15.75" thickBot="1" x14ac:dyDescent="0.3">
      <c r="B132" s="116"/>
      <c r="C132" s="35" t="s">
        <v>19</v>
      </c>
      <c r="D132" s="142"/>
      <c r="E132" s="125"/>
      <c r="F132" s="125"/>
      <c r="G132" s="125"/>
      <c r="H132" s="125"/>
      <c r="I132" s="125"/>
      <c r="J132" s="125"/>
      <c r="K132" s="125"/>
      <c r="L132" s="125"/>
      <c r="M132" s="125"/>
      <c r="N132" s="125"/>
      <c r="O132" s="167"/>
      <c r="P132" s="127"/>
      <c r="Q132" s="129"/>
    </row>
    <row r="133" spans="2:17" x14ac:dyDescent="0.25">
      <c r="B133" s="115">
        <v>2009</v>
      </c>
      <c r="C133" s="36" t="s">
        <v>18</v>
      </c>
      <c r="D133" s="141">
        <v>2017</v>
      </c>
      <c r="E133" s="124">
        <v>1851</v>
      </c>
      <c r="F133" s="124">
        <v>2158</v>
      </c>
      <c r="G133" s="124">
        <v>2235</v>
      </c>
      <c r="H133" s="124">
        <v>2144</v>
      </c>
      <c r="I133" s="124">
        <v>1886</v>
      </c>
      <c r="J133" s="124">
        <v>1829</v>
      </c>
      <c r="K133" s="124">
        <v>2301</v>
      </c>
      <c r="L133" s="124">
        <v>2858</v>
      </c>
      <c r="M133" s="124">
        <v>3022</v>
      </c>
      <c r="N133" s="124">
        <v>3593</v>
      </c>
      <c r="O133" s="166">
        <v>3669</v>
      </c>
      <c r="P133" s="126">
        <f>AVERAGE(D133:O134)</f>
        <v>2463.5833333333335</v>
      </c>
      <c r="Q133" s="128">
        <f>+P133/P131-1</f>
        <v>-0.23025048169556839</v>
      </c>
    </row>
    <row r="134" spans="2:17" ht="15.75" thickBot="1" x14ac:dyDescent="0.3">
      <c r="B134" s="116"/>
      <c r="C134" s="37" t="s">
        <v>19</v>
      </c>
      <c r="D134" s="142"/>
      <c r="E134" s="125"/>
      <c r="F134" s="125"/>
      <c r="G134" s="125"/>
      <c r="H134" s="125"/>
      <c r="I134" s="125"/>
      <c r="J134" s="125"/>
      <c r="K134" s="125"/>
      <c r="L134" s="125"/>
      <c r="M134" s="125"/>
      <c r="N134" s="125"/>
      <c r="O134" s="167"/>
      <c r="P134" s="127"/>
      <c r="Q134" s="129"/>
    </row>
    <row r="135" spans="2:17" x14ac:dyDescent="0.25">
      <c r="B135" s="115">
        <v>2010</v>
      </c>
      <c r="C135" s="34" t="s">
        <v>18</v>
      </c>
      <c r="D135" s="141">
        <v>3472</v>
      </c>
      <c r="E135" s="124">
        <v>3369</v>
      </c>
      <c r="F135" s="124">
        <v>3259</v>
      </c>
      <c r="G135" s="124">
        <v>3986</v>
      </c>
      <c r="H135" s="124">
        <v>3981</v>
      </c>
      <c r="I135" s="124">
        <v>3880</v>
      </c>
      <c r="J135" s="124">
        <v>3344</v>
      </c>
      <c r="K135" s="124">
        <v>3080</v>
      </c>
      <c r="L135" s="40">
        <v>3562</v>
      </c>
      <c r="M135" s="40">
        <v>3591</v>
      </c>
      <c r="N135" s="40">
        <v>3542</v>
      </c>
      <c r="O135" s="67">
        <v>3594</v>
      </c>
      <c r="P135" s="126">
        <f>AVERAGE(D135:O136)</f>
        <v>3565.0625</v>
      </c>
      <c r="Q135" s="128">
        <f>+P135/P133-1</f>
        <v>0.44710448871900677</v>
      </c>
    </row>
    <row r="136" spans="2:17" ht="15.75" thickBot="1" x14ac:dyDescent="0.3">
      <c r="B136" s="116"/>
      <c r="C136" s="35" t="s">
        <v>20</v>
      </c>
      <c r="D136" s="142"/>
      <c r="E136" s="125"/>
      <c r="F136" s="125"/>
      <c r="G136" s="125"/>
      <c r="H136" s="125"/>
      <c r="I136" s="125"/>
      <c r="J136" s="125"/>
      <c r="K136" s="125"/>
      <c r="L136" s="9">
        <v>3663</v>
      </c>
      <c r="M136" s="9">
        <v>3506</v>
      </c>
      <c r="N136" s="9">
        <v>3522</v>
      </c>
      <c r="O136" s="30">
        <v>3690</v>
      </c>
      <c r="P136" s="127"/>
      <c r="Q136" s="129"/>
    </row>
    <row r="137" spans="2:17" x14ac:dyDescent="0.25">
      <c r="B137" s="115">
        <v>2011</v>
      </c>
      <c r="C137" s="27" t="s">
        <v>18</v>
      </c>
      <c r="D137" s="31">
        <v>3908</v>
      </c>
      <c r="E137" s="24">
        <v>4246</v>
      </c>
      <c r="F137" s="24">
        <v>4826</v>
      </c>
      <c r="G137" s="24">
        <v>4280</v>
      </c>
      <c r="H137" s="24">
        <v>4367</v>
      </c>
      <c r="I137" s="24">
        <v>4306</v>
      </c>
      <c r="J137" s="24">
        <v>4017</v>
      </c>
      <c r="K137" s="24">
        <v>3716</v>
      </c>
      <c r="L137" s="24">
        <v>3580</v>
      </c>
      <c r="M137" s="24">
        <v>3449</v>
      </c>
      <c r="N137" s="24">
        <v>3511</v>
      </c>
      <c r="O137" s="29">
        <v>3737</v>
      </c>
      <c r="P137" s="126">
        <f>AVERAGE(D137:O138)</f>
        <v>3983</v>
      </c>
      <c r="Q137" s="128">
        <f>+P137/P135-1</f>
        <v>0.11723146508651672</v>
      </c>
    </row>
    <row r="138" spans="2:17" ht="15.75" thickBot="1" x14ac:dyDescent="0.3">
      <c r="B138" s="116"/>
      <c r="C138" s="26" t="s">
        <v>19</v>
      </c>
      <c r="D138" s="32">
        <v>3960</v>
      </c>
      <c r="E138" s="9">
        <v>4540</v>
      </c>
      <c r="F138" s="9">
        <v>4443</v>
      </c>
      <c r="G138" s="9">
        <v>4293</v>
      </c>
      <c r="H138" s="9">
        <v>4443</v>
      </c>
      <c r="I138" s="9">
        <v>4324</v>
      </c>
      <c r="J138" s="9">
        <v>3796</v>
      </c>
      <c r="K138" s="9">
        <v>3660</v>
      </c>
      <c r="L138" s="9">
        <v>3345</v>
      </c>
      <c r="M138" s="9">
        <v>3540</v>
      </c>
      <c r="N138" s="9">
        <v>3617</v>
      </c>
      <c r="O138" s="30">
        <v>3688</v>
      </c>
      <c r="P138" s="127"/>
      <c r="Q138" s="129"/>
    </row>
    <row r="139" spans="2:17" x14ac:dyDescent="0.25">
      <c r="B139" s="115">
        <v>2012</v>
      </c>
      <c r="C139" s="28" t="s">
        <v>18</v>
      </c>
      <c r="D139" s="33">
        <v>3654</v>
      </c>
      <c r="E139" s="12">
        <v>3666</v>
      </c>
      <c r="F139" s="12">
        <v>3576</v>
      </c>
      <c r="G139" s="12">
        <v>3277</v>
      </c>
      <c r="H139" s="12">
        <v>2843</v>
      </c>
      <c r="I139" s="12">
        <v>2899</v>
      </c>
      <c r="J139" s="12">
        <v>2787</v>
      </c>
      <c r="K139" s="12">
        <v>2797</v>
      </c>
      <c r="L139" s="12">
        <v>3174</v>
      </c>
      <c r="M139" s="12">
        <v>3285</v>
      </c>
      <c r="N139" s="12">
        <v>3387</v>
      </c>
      <c r="O139" s="65">
        <v>3290</v>
      </c>
      <c r="P139" s="126">
        <f>AVERAGE(D139:O140)</f>
        <v>3209.875</v>
      </c>
      <c r="Q139" s="128">
        <f>+P139/P137-1</f>
        <v>-0.19410620135576195</v>
      </c>
    </row>
    <row r="140" spans="2:17" ht="15.75" thickBot="1" x14ac:dyDescent="0.3">
      <c r="B140" s="116"/>
      <c r="C140" s="26" t="s">
        <v>19</v>
      </c>
      <c r="D140" s="32">
        <v>3701</v>
      </c>
      <c r="E140" s="9">
        <v>3545</v>
      </c>
      <c r="F140" s="9">
        <v>3396</v>
      </c>
      <c r="G140" s="9">
        <v>2983</v>
      </c>
      <c r="H140" s="9">
        <v>2618</v>
      </c>
      <c r="I140" s="9">
        <v>3042</v>
      </c>
      <c r="J140" s="9">
        <v>2756</v>
      </c>
      <c r="K140" s="9">
        <v>3054</v>
      </c>
      <c r="L140" s="9">
        <v>3249</v>
      </c>
      <c r="M140" s="9">
        <v>3399</v>
      </c>
      <c r="N140" s="9">
        <v>3348</v>
      </c>
      <c r="O140" s="30">
        <v>3311</v>
      </c>
      <c r="P140" s="127"/>
      <c r="Q140" s="129"/>
    </row>
    <row r="141" spans="2:17" x14ac:dyDescent="0.25">
      <c r="B141" s="115">
        <v>2013</v>
      </c>
      <c r="C141" s="15" t="s">
        <v>18</v>
      </c>
      <c r="D141" s="13">
        <v>3357</v>
      </c>
      <c r="E141" s="12">
        <v>3598</v>
      </c>
      <c r="F141" s="12">
        <v>4216</v>
      </c>
      <c r="G141" s="12">
        <v>4966</v>
      </c>
      <c r="H141" s="12">
        <v>4597</v>
      </c>
      <c r="I141" s="12">
        <v>4443</v>
      </c>
      <c r="J141" s="12">
        <v>4643</v>
      </c>
      <c r="K141" s="12">
        <v>4847</v>
      </c>
      <c r="L141" s="12">
        <v>4891</v>
      </c>
      <c r="M141" s="12">
        <v>4890</v>
      </c>
      <c r="N141" s="12">
        <v>4797</v>
      </c>
      <c r="O141" s="29">
        <v>4973</v>
      </c>
      <c r="P141" s="126">
        <f>AVERAGE(D141:O142)</f>
        <v>4564.416666666667</v>
      </c>
      <c r="Q141" s="128">
        <f>+P141/P139-1</f>
        <v>0.42199202980386064</v>
      </c>
    </row>
    <row r="142" spans="2:17" ht="15.75" thickBot="1" x14ac:dyDescent="0.3">
      <c r="B142" s="116"/>
      <c r="C142" s="16" t="s">
        <v>19</v>
      </c>
      <c r="D142" s="10">
        <v>3442</v>
      </c>
      <c r="E142" s="9">
        <v>3756</v>
      </c>
      <c r="F142" s="9">
        <v>4683</v>
      </c>
      <c r="G142" s="9">
        <v>4968</v>
      </c>
      <c r="H142" s="9">
        <v>4549</v>
      </c>
      <c r="I142" s="9">
        <v>4598</v>
      </c>
      <c r="J142" s="9">
        <v>4828</v>
      </c>
      <c r="K142" s="9">
        <v>4941</v>
      </c>
      <c r="L142" s="9">
        <v>4880</v>
      </c>
      <c r="M142" s="9">
        <v>4888</v>
      </c>
      <c r="N142" s="9">
        <v>4805</v>
      </c>
      <c r="O142" s="30">
        <v>4990</v>
      </c>
      <c r="P142" s="127"/>
      <c r="Q142" s="129"/>
    </row>
    <row r="143" spans="2:17" x14ac:dyDescent="0.25">
      <c r="B143" s="115">
        <v>2014</v>
      </c>
      <c r="C143" s="15" t="s">
        <v>18</v>
      </c>
      <c r="D143" s="13">
        <v>4943</v>
      </c>
      <c r="E143" s="12">
        <v>5042</v>
      </c>
      <c r="F143" s="12">
        <v>4794</v>
      </c>
      <c r="G143" s="12">
        <v>4124</v>
      </c>
      <c r="H143" s="12">
        <v>3950</v>
      </c>
      <c r="I143" s="12">
        <v>3756</v>
      </c>
      <c r="J143" s="12">
        <v>3595</v>
      </c>
      <c r="K143" s="12">
        <v>3025</v>
      </c>
      <c r="L143" s="12">
        <v>2787</v>
      </c>
      <c r="M143" s="12">
        <v>2599</v>
      </c>
      <c r="N143" s="12">
        <v>2649</v>
      </c>
      <c r="O143" s="29">
        <v>2513</v>
      </c>
      <c r="P143" s="126">
        <f>AVERAGE(D143:O144)</f>
        <v>3625.9166666666665</v>
      </c>
      <c r="Q143" s="128">
        <f>+P143/P141-1</f>
        <v>-0.20561225421284213</v>
      </c>
    </row>
    <row r="144" spans="2:17" ht="15.75" thickBot="1" x14ac:dyDescent="0.3">
      <c r="B144" s="116"/>
      <c r="C144" s="16" t="s">
        <v>19</v>
      </c>
      <c r="D144" s="10">
        <v>5025</v>
      </c>
      <c r="E144" s="9">
        <v>5016</v>
      </c>
      <c r="F144" s="9">
        <v>4563</v>
      </c>
      <c r="G144" s="9">
        <v>4047</v>
      </c>
      <c r="H144" s="9">
        <v>3873</v>
      </c>
      <c r="I144" s="9">
        <v>3807</v>
      </c>
      <c r="J144" s="9">
        <v>3309</v>
      </c>
      <c r="K144" s="9">
        <v>3000</v>
      </c>
      <c r="L144" s="9">
        <v>2795</v>
      </c>
      <c r="M144" s="9">
        <v>2640</v>
      </c>
      <c r="N144" s="9">
        <v>2561</v>
      </c>
      <c r="O144" s="30">
        <v>2609</v>
      </c>
      <c r="P144" s="127"/>
      <c r="Q144" s="129"/>
    </row>
    <row r="145" spans="2:18" x14ac:dyDescent="0.25">
      <c r="B145" s="115">
        <v>2015</v>
      </c>
      <c r="C145" s="15" t="s">
        <v>18</v>
      </c>
      <c r="D145" s="13">
        <v>2709</v>
      </c>
      <c r="E145" s="12">
        <v>3042</v>
      </c>
      <c r="F145" s="12">
        <v>3374</v>
      </c>
      <c r="G145" s="12">
        <v>2746</v>
      </c>
      <c r="H145" s="12">
        <v>2515</v>
      </c>
      <c r="I145" s="12">
        <v>2412</v>
      </c>
      <c r="J145" s="12">
        <v>2276</v>
      </c>
      <c r="K145" s="12">
        <v>1815</v>
      </c>
      <c r="L145" s="12">
        <v>2226</v>
      </c>
      <c r="M145" s="12">
        <v>2834</v>
      </c>
      <c r="N145" s="12">
        <v>2569</v>
      </c>
      <c r="O145" s="29">
        <v>2419</v>
      </c>
      <c r="P145" s="126">
        <f>AVERAGE(D145:O146)</f>
        <v>2577.5</v>
      </c>
      <c r="Q145" s="128">
        <f>+P145/P143-1</f>
        <v>-0.28914527360897246</v>
      </c>
    </row>
    <row r="146" spans="2:18" ht="15.75" thickBot="1" x14ac:dyDescent="0.3">
      <c r="B146" s="116"/>
      <c r="C146" s="16" t="s">
        <v>19</v>
      </c>
      <c r="D146" s="10">
        <v>2758</v>
      </c>
      <c r="E146" s="9">
        <v>3366</v>
      </c>
      <c r="F146" s="9">
        <v>3136</v>
      </c>
      <c r="G146" s="9">
        <v>2620</v>
      </c>
      <c r="H146" s="9">
        <v>2472</v>
      </c>
      <c r="I146" s="9">
        <v>2409</v>
      </c>
      <c r="J146" s="9">
        <v>2082</v>
      </c>
      <c r="K146" s="9">
        <v>1974</v>
      </c>
      <c r="L146" s="9">
        <v>2568</v>
      </c>
      <c r="M146" s="9">
        <v>2735</v>
      </c>
      <c r="N146" s="9">
        <v>2345</v>
      </c>
      <c r="O146" s="30">
        <v>2458</v>
      </c>
      <c r="P146" s="127"/>
      <c r="Q146" s="129"/>
    </row>
    <row r="147" spans="2:18" x14ac:dyDescent="0.25">
      <c r="B147" s="115">
        <v>2016</v>
      </c>
      <c r="C147" s="15" t="s">
        <v>18</v>
      </c>
      <c r="D147" s="13">
        <v>2458</v>
      </c>
      <c r="E147" s="12">
        <v>2276</v>
      </c>
      <c r="F147" s="12">
        <v>2253</v>
      </c>
      <c r="G147" s="12">
        <v>2188</v>
      </c>
      <c r="H147" s="12">
        <v>2727</v>
      </c>
      <c r="I147" s="12">
        <v>2329</v>
      </c>
      <c r="J147" s="12">
        <v>2345</v>
      </c>
      <c r="K147" s="12">
        <v>2436</v>
      </c>
      <c r="L147" s="12">
        <v>2920</v>
      </c>
      <c r="M147" s="12">
        <v>2880</v>
      </c>
      <c r="N147" s="12">
        <v>3327</v>
      </c>
      <c r="O147" s="29">
        <v>3622</v>
      </c>
      <c r="P147" s="126">
        <f>AVERAGE(D147:O148)</f>
        <v>2648.25</v>
      </c>
      <c r="Q147" s="128">
        <f>+P147/P145-1</f>
        <v>2.7449078564500518E-2</v>
      </c>
    </row>
    <row r="148" spans="2:18" ht="15.75" thickBot="1" x14ac:dyDescent="0.3">
      <c r="B148" s="116"/>
      <c r="C148" s="16" t="s">
        <v>19</v>
      </c>
      <c r="D148" s="10">
        <v>2405</v>
      </c>
      <c r="E148" s="9">
        <v>2235</v>
      </c>
      <c r="F148" s="9">
        <v>2190</v>
      </c>
      <c r="G148" s="9">
        <v>2263</v>
      </c>
      <c r="H148" s="9">
        <v>2283</v>
      </c>
      <c r="I148" s="9">
        <v>2339</v>
      </c>
      <c r="J148" s="9">
        <v>2336</v>
      </c>
      <c r="K148" s="9">
        <v>2731</v>
      </c>
      <c r="L148" s="9">
        <v>2975</v>
      </c>
      <c r="M148" s="9">
        <v>2865</v>
      </c>
      <c r="N148" s="9">
        <v>3519</v>
      </c>
      <c r="O148" s="30">
        <v>3656</v>
      </c>
      <c r="P148" s="127"/>
      <c r="Q148" s="129"/>
    </row>
    <row r="149" spans="2:18" x14ac:dyDescent="0.25">
      <c r="B149" s="115">
        <v>2017</v>
      </c>
      <c r="C149" s="15" t="s">
        <v>18</v>
      </c>
      <c r="D149" s="13">
        <v>3463</v>
      </c>
      <c r="E149" s="12">
        <v>3537</v>
      </c>
      <c r="F149" s="12">
        <v>3512</v>
      </c>
      <c r="G149" s="12">
        <v>3005</v>
      </c>
      <c r="H149" s="12">
        <v>3166</v>
      </c>
      <c r="I149" s="12">
        <v>3395</v>
      </c>
      <c r="J149" s="12">
        <v>3303</v>
      </c>
      <c r="K149" s="12">
        <v>3343</v>
      </c>
      <c r="L149" s="12">
        <v>3323</v>
      </c>
      <c r="M149" s="12">
        <v>3223</v>
      </c>
      <c r="N149" s="12">
        <v>3105</v>
      </c>
      <c r="O149" s="29">
        <v>3091</v>
      </c>
      <c r="P149" s="126">
        <f>AVERAGE(D149:O150)</f>
        <v>3295.5</v>
      </c>
      <c r="Q149" s="128">
        <f>+P149/P147-1</f>
        <v>0.24440668365902019</v>
      </c>
    </row>
    <row r="150" spans="2:18" ht="15.75" thickBot="1" x14ac:dyDescent="0.3">
      <c r="B150" s="116"/>
      <c r="C150" s="16" t="s">
        <v>19</v>
      </c>
      <c r="D150" s="10">
        <v>3517</v>
      </c>
      <c r="E150" s="9">
        <v>3474</v>
      </c>
      <c r="F150" s="9">
        <v>3512</v>
      </c>
      <c r="G150" s="9">
        <v>3139</v>
      </c>
      <c r="H150" s="9">
        <v>3313</v>
      </c>
      <c r="I150" s="9">
        <v>3434</v>
      </c>
      <c r="J150" s="9">
        <v>3387</v>
      </c>
      <c r="K150" s="9">
        <v>3339</v>
      </c>
      <c r="L150" s="9">
        <v>3368</v>
      </c>
      <c r="M150" s="9">
        <v>3204</v>
      </c>
      <c r="N150" s="9">
        <v>2970</v>
      </c>
      <c r="O150" s="30">
        <v>2969</v>
      </c>
      <c r="P150" s="127"/>
      <c r="Q150" s="129"/>
    </row>
    <row r="151" spans="2:18" x14ac:dyDescent="0.25">
      <c r="B151" s="115">
        <v>2018</v>
      </c>
      <c r="C151" s="15" t="s">
        <v>18</v>
      </c>
      <c r="D151" s="13">
        <v>3124</v>
      </c>
      <c r="E151" s="12">
        <v>3553</v>
      </c>
      <c r="F151" s="12">
        <v>3593</v>
      </c>
      <c r="G151" s="12">
        <v>3477</v>
      </c>
      <c r="H151" s="12">
        <v>3465</v>
      </c>
      <c r="I151" s="12">
        <v>3487</v>
      </c>
      <c r="J151" s="12">
        <v>3232</v>
      </c>
      <c r="K151" s="12">
        <v>3136</v>
      </c>
      <c r="L151" s="12">
        <v>2980</v>
      </c>
      <c r="M151" s="12">
        <v>2901</v>
      </c>
      <c r="N151" s="12">
        <v>2851</v>
      </c>
      <c r="O151" s="29">
        <v>2819</v>
      </c>
      <c r="P151" s="126">
        <f>AVERAGE(D151:O152)</f>
        <v>3231</v>
      </c>
      <c r="Q151" s="128">
        <f>+P151/P149-1</f>
        <v>-1.9572143832498834E-2</v>
      </c>
    </row>
    <row r="152" spans="2:18" ht="15.75" thickBot="1" x14ac:dyDescent="0.3">
      <c r="B152" s="116"/>
      <c r="C152" s="16" t="s">
        <v>19</v>
      </c>
      <c r="D152" s="10">
        <v>3310</v>
      </c>
      <c r="E152" s="9">
        <v>3623</v>
      </c>
      <c r="F152" s="9">
        <v>3632</v>
      </c>
      <c r="G152" s="9">
        <v>3587</v>
      </c>
      <c r="H152" s="9">
        <v>3637</v>
      </c>
      <c r="I152" s="9">
        <v>3481</v>
      </c>
      <c r="J152" s="9">
        <v>3222</v>
      </c>
      <c r="K152" s="9">
        <v>3044</v>
      </c>
      <c r="L152" s="9">
        <v>2934</v>
      </c>
      <c r="M152" s="9">
        <v>2885</v>
      </c>
      <c r="N152" s="9">
        <v>2727</v>
      </c>
      <c r="O152" s="30">
        <v>2844</v>
      </c>
      <c r="P152" s="127"/>
      <c r="Q152" s="129"/>
    </row>
    <row r="153" spans="2:18" x14ac:dyDescent="0.25">
      <c r="B153" s="115">
        <v>2019</v>
      </c>
      <c r="C153" s="15" t="s">
        <v>18</v>
      </c>
      <c r="D153" s="13">
        <v>2924</v>
      </c>
      <c r="E153" s="12">
        <v>3265</v>
      </c>
      <c r="F153" s="12">
        <v>3309</v>
      </c>
      <c r="G153" s="12">
        <v>3483</v>
      </c>
      <c r="H153" s="12">
        <v>3490</v>
      </c>
      <c r="I153" s="12">
        <v>3423</v>
      </c>
      <c r="J153" s="12">
        <v>3302</v>
      </c>
      <c r="K153" s="12">
        <v>3253</v>
      </c>
      <c r="L153" s="12">
        <v>3202</v>
      </c>
      <c r="M153" s="12">
        <v>3306</v>
      </c>
      <c r="N153" s="12">
        <v>3446</v>
      </c>
      <c r="O153" s="29">
        <v>3467</v>
      </c>
      <c r="P153" s="126">
        <f>AVERAGE(D153:O154)</f>
        <v>3319.75</v>
      </c>
      <c r="Q153" s="128">
        <f>+P153/P151-1</f>
        <v>2.7468276075518494E-2</v>
      </c>
    </row>
    <row r="154" spans="2:18" ht="15.75" thickBot="1" x14ac:dyDescent="0.3">
      <c r="B154" s="116"/>
      <c r="C154" s="16" t="s">
        <v>19</v>
      </c>
      <c r="D154" s="10">
        <v>3057</v>
      </c>
      <c r="E154" s="9">
        <v>3271</v>
      </c>
      <c r="F154" s="9">
        <v>3324</v>
      </c>
      <c r="G154" s="9">
        <v>3447</v>
      </c>
      <c r="H154" s="9">
        <v>3414</v>
      </c>
      <c r="I154" s="9">
        <v>3208</v>
      </c>
      <c r="J154" s="9">
        <v>3412</v>
      </c>
      <c r="K154" s="9">
        <v>3255</v>
      </c>
      <c r="L154" s="9">
        <v>3303</v>
      </c>
      <c r="M154" s="9">
        <v>3330</v>
      </c>
      <c r="N154" s="9">
        <v>3481</v>
      </c>
      <c r="O154" s="30">
        <v>3302</v>
      </c>
      <c r="P154" s="127"/>
      <c r="Q154" s="129"/>
    </row>
    <row r="155" spans="2:18" x14ac:dyDescent="0.25">
      <c r="B155" s="115">
        <v>2020</v>
      </c>
      <c r="C155" s="15" t="s">
        <v>18</v>
      </c>
      <c r="D155" s="13">
        <v>3371</v>
      </c>
      <c r="E155" s="12">
        <v>3226</v>
      </c>
      <c r="F155" s="12">
        <v>3112</v>
      </c>
      <c r="G155" s="12">
        <v>2969</v>
      </c>
      <c r="H155" s="12">
        <v>2866</v>
      </c>
      <c r="I155" s="12">
        <v>2902</v>
      </c>
      <c r="J155" s="12">
        <v>3197</v>
      </c>
      <c r="K155" s="12">
        <v>3045</v>
      </c>
      <c r="L155" s="12">
        <v>2955</v>
      </c>
      <c r="M155" s="12">
        <v>3143</v>
      </c>
      <c r="N155" s="12">
        <v>3096</v>
      </c>
      <c r="O155" s="29">
        <v>3261</v>
      </c>
      <c r="P155" s="126">
        <f>AVERAGE(D155:O156)</f>
        <v>3099.375</v>
      </c>
      <c r="Q155" s="128">
        <f>+P155/P153-1</f>
        <v>-6.6383010768883199E-2</v>
      </c>
    </row>
    <row r="156" spans="2:18" ht="15.75" thickBot="1" x14ac:dyDescent="0.3">
      <c r="B156" s="116"/>
      <c r="C156" s="16" t="s">
        <v>19</v>
      </c>
      <c r="D156" s="10">
        <v>3434</v>
      </c>
      <c r="E156" s="9">
        <v>3176</v>
      </c>
      <c r="F156" s="9">
        <v>2980</v>
      </c>
      <c r="G156" s="9">
        <v>2836</v>
      </c>
      <c r="H156" s="9">
        <v>2907</v>
      </c>
      <c r="I156" s="9">
        <v>2979</v>
      </c>
      <c r="J156" s="9">
        <v>3201</v>
      </c>
      <c r="K156" s="9">
        <v>3004</v>
      </c>
      <c r="L156" s="9">
        <v>3092</v>
      </c>
      <c r="M156" s="9">
        <v>3159</v>
      </c>
      <c r="N156" s="9">
        <v>3157</v>
      </c>
      <c r="O156" s="30">
        <v>3317</v>
      </c>
      <c r="P156" s="127"/>
      <c r="Q156" s="129"/>
    </row>
    <row r="157" spans="2:18" x14ac:dyDescent="0.25">
      <c r="B157" s="120">
        <v>2021</v>
      </c>
      <c r="C157" s="15" t="s">
        <v>18</v>
      </c>
      <c r="D157" s="13">
        <v>3420</v>
      </c>
      <c r="E157" s="12">
        <v>3614</v>
      </c>
      <c r="F157" s="12">
        <v>4231</v>
      </c>
      <c r="G157" s="12">
        <v>4081</v>
      </c>
      <c r="H157" s="12">
        <v>4162</v>
      </c>
      <c r="I157" s="12">
        <v>4128</v>
      </c>
      <c r="J157" s="12">
        <v>3924</v>
      </c>
      <c r="K157" s="12">
        <v>3784</v>
      </c>
      <c r="L157" s="12">
        <v>3927</v>
      </c>
      <c r="M157" s="12">
        <v>3977</v>
      </c>
      <c r="N157" s="12">
        <v>4207</v>
      </c>
      <c r="O157" s="29">
        <v>4290</v>
      </c>
      <c r="P157" s="122">
        <f>AVERAGE(D157:O158)</f>
        <v>3990.7083333333335</v>
      </c>
      <c r="Q157" s="119">
        <f>+P157/P155-1</f>
        <v>0.28758486253949056</v>
      </c>
    </row>
    <row r="158" spans="2:18" ht="15.75" thickBot="1" x14ac:dyDescent="0.3">
      <c r="B158" s="121"/>
      <c r="C158" s="16" t="s">
        <v>19</v>
      </c>
      <c r="D158" s="10">
        <v>3593</v>
      </c>
      <c r="E158" s="9">
        <v>3746</v>
      </c>
      <c r="F158" s="9">
        <v>4089</v>
      </c>
      <c r="G158" s="9">
        <v>4110</v>
      </c>
      <c r="H158" s="9">
        <v>4150</v>
      </c>
      <c r="I158" s="9">
        <v>4083</v>
      </c>
      <c r="J158" s="9">
        <v>3839</v>
      </c>
      <c r="K158" s="9">
        <v>3827</v>
      </c>
      <c r="L158" s="9">
        <v>4011</v>
      </c>
      <c r="M158" s="9">
        <v>4061</v>
      </c>
      <c r="N158" s="9">
        <v>4287</v>
      </c>
      <c r="O158" s="30">
        <v>4236</v>
      </c>
      <c r="P158" s="123"/>
      <c r="Q158" s="118"/>
    </row>
    <row r="159" spans="2:18" x14ac:dyDescent="0.25">
      <c r="B159" s="120">
        <v>2022</v>
      </c>
      <c r="C159" s="15" t="s">
        <v>18</v>
      </c>
      <c r="D159" s="13">
        <v>4247</v>
      </c>
      <c r="E159" s="12">
        <v>4630</v>
      </c>
      <c r="F159" s="12">
        <v>5065</v>
      </c>
      <c r="G159" s="12">
        <v>4981</v>
      </c>
      <c r="H159" s="12">
        <v>4419</v>
      </c>
      <c r="I159" s="12">
        <v>4656</v>
      </c>
      <c r="J159" s="12">
        <v>4360</v>
      </c>
      <c r="K159" s="12">
        <v>3913</v>
      </c>
      <c r="L159" s="12">
        <v>4007</v>
      </c>
      <c r="M159" s="12">
        <v>3911</v>
      </c>
      <c r="N159" s="12">
        <v>3537</v>
      </c>
      <c r="O159" s="29">
        <v>3610</v>
      </c>
      <c r="P159" s="122">
        <f>AVERAGE(D159:O160)</f>
        <v>4267.083333333333</v>
      </c>
      <c r="Q159" s="119">
        <f>+P159/P157-1</f>
        <v>6.9254622717353831E-2</v>
      </c>
    </row>
    <row r="160" spans="2:18" ht="15.75" thickBot="1" x14ac:dyDescent="0.3">
      <c r="B160" s="121"/>
      <c r="C160" s="16" t="s">
        <v>19</v>
      </c>
      <c r="D160" s="10">
        <v>4463</v>
      </c>
      <c r="E160" s="9">
        <v>4840</v>
      </c>
      <c r="F160" s="9">
        <v>5039</v>
      </c>
      <c r="G160" s="9">
        <v>4855</v>
      </c>
      <c r="H160" s="9">
        <v>4432</v>
      </c>
      <c r="I160" s="9">
        <v>4600</v>
      </c>
      <c r="J160" s="9">
        <v>4166</v>
      </c>
      <c r="K160" s="9">
        <v>3768</v>
      </c>
      <c r="L160" s="9">
        <v>4072</v>
      </c>
      <c r="M160" s="9">
        <v>3723</v>
      </c>
      <c r="N160" s="9">
        <v>3623</v>
      </c>
      <c r="O160" s="30">
        <v>3493</v>
      </c>
      <c r="P160" s="123"/>
      <c r="Q160" s="118"/>
      <c r="R160" s="68"/>
    </row>
    <row r="161" spans="2:18" x14ac:dyDescent="0.25">
      <c r="B161" s="120">
        <v>2023</v>
      </c>
      <c r="C161" s="15" t="s">
        <v>18</v>
      </c>
      <c r="D161" s="13">
        <v>3365</v>
      </c>
      <c r="E161" s="12">
        <v>3456</v>
      </c>
      <c r="F161" s="12">
        <v>3403</v>
      </c>
      <c r="G161" s="12">
        <v>3227</v>
      </c>
      <c r="H161" s="12">
        <v>3506</v>
      </c>
      <c r="I161" s="12">
        <v>3399</v>
      </c>
      <c r="J161" s="12">
        <v>3334</v>
      </c>
      <c r="K161" s="12">
        <v>3100</v>
      </c>
      <c r="L161" s="12">
        <v>2888</v>
      </c>
      <c r="M161" s="12">
        <v>3104</v>
      </c>
      <c r="N161" s="12">
        <v>3255</v>
      </c>
      <c r="O161" s="29">
        <v>3323</v>
      </c>
      <c r="P161" s="122">
        <f>AVERAGE(D161:O162)</f>
        <v>3284.8333333333335</v>
      </c>
      <c r="Q161" s="119">
        <f>+P161/P159-1</f>
        <v>-0.23019236402695042</v>
      </c>
      <c r="R161" s="68"/>
    </row>
    <row r="162" spans="2:18" ht="15.75" thickBot="1" x14ac:dyDescent="0.3">
      <c r="B162" s="121"/>
      <c r="C162" s="16" t="s">
        <v>19</v>
      </c>
      <c r="D162" s="10">
        <v>3393</v>
      </c>
      <c r="E162" s="9">
        <v>3414</v>
      </c>
      <c r="F162" s="9">
        <v>3361</v>
      </c>
      <c r="G162" s="9">
        <v>3362</v>
      </c>
      <c r="H162" s="9">
        <v>3488</v>
      </c>
      <c r="I162" s="9">
        <v>3479</v>
      </c>
      <c r="J162" s="9">
        <v>3289</v>
      </c>
      <c r="K162" s="9">
        <v>2875</v>
      </c>
      <c r="L162" s="9">
        <v>2957</v>
      </c>
      <c r="M162" s="9">
        <v>3202</v>
      </c>
      <c r="N162" s="9">
        <v>3268</v>
      </c>
      <c r="O162" s="30">
        <v>3388</v>
      </c>
      <c r="P162" s="123"/>
      <c r="Q162" s="118"/>
      <c r="R162" s="68"/>
    </row>
    <row r="163" spans="2:18" x14ac:dyDescent="0.25">
      <c r="B163" s="120">
        <v>2024</v>
      </c>
      <c r="C163" s="15" t="s">
        <v>18</v>
      </c>
      <c r="D163" s="13">
        <v>3363</v>
      </c>
      <c r="E163" s="12">
        <v>3571</v>
      </c>
      <c r="F163" s="12">
        <v>3630</v>
      </c>
      <c r="G163" s="12">
        <v>3558</v>
      </c>
      <c r="H163" s="12">
        <v>3708</v>
      </c>
      <c r="I163" s="12">
        <v>3824</v>
      </c>
      <c r="J163" s="82">
        <v>3782</v>
      </c>
      <c r="K163" s="24">
        <v>3680</v>
      </c>
      <c r="L163" s="13">
        <v>3833</v>
      </c>
      <c r="M163" s="12">
        <v>3851</v>
      </c>
      <c r="N163" s="12">
        <v>3997</v>
      </c>
      <c r="O163" s="29">
        <v>4193</v>
      </c>
      <c r="P163" s="122">
        <f>AVERAGE(D163:O164)</f>
        <v>3779.875</v>
      </c>
      <c r="Q163" s="119">
        <f>+P163/P161-1</f>
        <v>0.15070526155563435</v>
      </c>
      <c r="R163" s="68"/>
    </row>
    <row r="164" spans="2:18" ht="15.75" thickBot="1" x14ac:dyDescent="0.3">
      <c r="B164" s="121"/>
      <c r="C164" s="16" t="s">
        <v>19</v>
      </c>
      <c r="D164" s="10">
        <v>3493</v>
      </c>
      <c r="E164" s="9">
        <v>3664</v>
      </c>
      <c r="F164" s="9">
        <v>3497</v>
      </c>
      <c r="G164" s="9">
        <v>3590</v>
      </c>
      <c r="H164" s="9">
        <v>3861</v>
      </c>
      <c r="I164" s="9">
        <v>3893</v>
      </c>
      <c r="J164" s="42">
        <v>3837</v>
      </c>
      <c r="K164" s="9">
        <v>3920</v>
      </c>
      <c r="L164" s="10">
        <v>3883</v>
      </c>
      <c r="M164" s="9">
        <v>3852</v>
      </c>
      <c r="N164" s="9">
        <v>4089</v>
      </c>
      <c r="O164" s="30">
        <v>4148</v>
      </c>
      <c r="P164" s="123"/>
      <c r="Q164" s="118"/>
      <c r="R164" s="68"/>
    </row>
    <row r="165" spans="2:18" x14ac:dyDescent="0.25">
      <c r="B165" s="120">
        <v>2025</v>
      </c>
      <c r="C165" s="15" t="s">
        <v>18</v>
      </c>
      <c r="D165" s="13">
        <v>4029</v>
      </c>
      <c r="E165" s="12">
        <v>4296</v>
      </c>
      <c r="F165" s="12">
        <v>4209</v>
      </c>
      <c r="G165" s="12"/>
      <c r="H165" s="12"/>
      <c r="I165" s="12"/>
      <c r="J165" s="82"/>
      <c r="K165" s="24"/>
      <c r="L165" s="13"/>
      <c r="M165" s="12"/>
      <c r="N165" s="12"/>
      <c r="O165" s="29"/>
      <c r="P165" s="122"/>
      <c r="Q165" s="119"/>
      <c r="R165" s="68"/>
    </row>
    <row r="166" spans="2:18" ht="15.75" thickBot="1" x14ac:dyDescent="0.3">
      <c r="B166" s="121"/>
      <c r="C166" s="16" t="s">
        <v>19</v>
      </c>
      <c r="D166" s="10">
        <v>4146</v>
      </c>
      <c r="E166" s="9">
        <v>4370</v>
      </c>
      <c r="F166" s="9">
        <v>4245</v>
      </c>
      <c r="G166" s="9"/>
      <c r="H166" s="9"/>
      <c r="I166" s="9"/>
      <c r="J166" s="42"/>
      <c r="K166" s="9"/>
      <c r="L166" s="10"/>
      <c r="M166" s="9"/>
      <c r="N166" s="9"/>
      <c r="O166" s="30"/>
      <c r="P166" s="123"/>
      <c r="Q166" s="118"/>
      <c r="R166" s="68"/>
    </row>
    <row r="167" spans="2:18" x14ac:dyDescent="0.25">
      <c r="B167" s="38" t="s">
        <v>21</v>
      </c>
      <c r="C167" s="38"/>
      <c r="D167" s="43"/>
      <c r="E167" s="38"/>
      <c r="F167" s="38"/>
      <c r="G167" s="38"/>
      <c r="H167" s="38"/>
      <c r="I167" s="38"/>
      <c r="J167" s="38"/>
      <c r="K167" s="38"/>
      <c r="L167" s="38"/>
    </row>
    <row r="168" spans="2:18" ht="15.75" thickBot="1" x14ac:dyDescent="0.3">
      <c r="P168" s="66"/>
    </row>
    <row r="169" spans="2:18" s="11" customFormat="1" ht="36.75" customHeight="1" thickBot="1" x14ac:dyDescent="0.3">
      <c r="B169" s="156" t="s">
        <v>29</v>
      </c>
      <c r="C169" s="157"/>
      <c r="D169" s="157"/>
      <c r="E169" s="157"/>
      <c r="F169" s="157"/>
      <c r="G169" s="157"/>
      <c r="H169" s="157"/>
      <c r="I169" s="157"/>
      <c r="J169" s="157"/>
      <c r="K169" s="157"/>
      <c r="L169" s="157"/>
      <c r="M169" s="157"/>
      <c r="N169" s="157"/>
      <c r="O169" s="157"/>
      <c r="P169" s="157"/>
      <c r="Q169" s="158"/>
    </row>
    <row r="173" spans="2:18" x14ac:dyDescent="0.25">
      <c r="L173" s="66"/>
    </row>
  </sheetData>
  <mergeCells count="276">
    <mergeCell ref="P145:P146"/>
    <mergeCell ref="M133:M134"/>
    <mergeCell ref="Q143:Q144"/>
    <mergeCell ref="Q139:Q140"/>
    <mergeCell ref="P143:P144"/>
    <mergeCell ref="O131:O132"/>
    <mergeCell ref="N131:N132"/>
    <mergeCell ref="P137:P138"/>
    <mergeCell ref="O133:O134"/>
    <mergeCell ref="P141:P142"/>
    <mergeCell ref="Q108:Q109"/>
    <mergeCell ref="B74:B75"/>
    <mergeCell ref="B122:B123"/>
    <mergeCell ref="P118:P119"/>
    <mergeCell ref="Q118:Q119"/>
    <mergeCell ref="H95:J95"/>
    <mergeCell ref="B98:B99"/>
    <mergeCell ref="B110:B111"/>
    <mergeCell ref="B116:B117"/>
    <mergeCell ref="P102:P103"/>
    <mergeCell ref="Q104:Q105"/>
    <mergeCell ref="B88:B89"/>
    <mergeCell ref="P88:P89"/>
    <mergeCell ref="Q88:Q89"/>
    <mergeCell ref="Q116:Q117"/>
    <mergeCell ref="P120:P121"/>
    <mergeCell ref="Q120:Q121"/>
    <mergeCell ref="P112:P113"/>
    <mergeCell ref="B159:B160"/>
    <mergeCell ref="B163:B164"/>
    <mergeCell ref="P163:P164"/>
    <mergeCell ref="Q163:Q164"/>
    <mergeCell ref="B161:B162"/>
    <mergeCell ref="P161:P162"/>
    <mergeCell ref="Q161:Q162"/>
    <mergeCell ref="P159:P160"/>
    <mergeCell ref="Q159:Q160"/>
    <mergeCell ref="B157:B158"/>
    <mergeCell ref="P157:P158"/>
    <mergeCell ref="Q157:Q158"/>
    <mergeCell ref="B155:B156"/>
    <mergeCell ref="N133:N134"/>
    <mergeCell ref="Q145:Q146"/>
    <mergeCell ref="B145:B146"/>
    <mergeCell ref="Q137:Q138"/>
    <mergeCell ref="B153:B154"/>
    <mergeCell ref="P153:P154"/>
    <mergeCell ref="Q153:Q154"/>
    <mergeCell ref="B151:B152"/>
    <mergeCell ref="Q151:Q152"/>
    <mergeCell ref="B149:B150"/>
    <mergeCell ref="Q149:Q150"/>
    <mergeCell ref="E133:E134"/>
    <mergeCell ref="F133:F134"/>
    <mergeCell ref="B137:B138"/>
    <mergeCell ref="P139:P140"/>
    <mergeCell ref="B139:B140"/>
    <mergeCell ref="B143:B144"/>
    <mergeCell ref="P149:P150"/>
    <mergeCell ref="Q147:Q148"/>
    <mergeCell ref="Q141:Q142"/>
    <mergeCell ref="Q48:Q49"/>
    <mergeCell ref="B86:B87"/>
    <mergeCell ref="P86:P87"/>
    <mergeCell ref="Q86:Q87"/>
    <mergeCell ref="Q46:Q47"/>
    <mergeCell ref="Q82:Q83"/>
    <mergeCell ref="Q80:Q81"/>
    <mergeCell ref="K58:K59"/>
    <mergeCell ref="Q64:Q65"/>
    <mergeCell ref="B80:B81"/>
    <mergeCell ref="B76:B77"/>
    <mergeCell ref="P62:P63"/>
    <mergeCell ref="P58:P59"/>
    <mergeCell ref="B66:B67"/>
    <mergeCell ref="P80:P81"/>
    <mergeCell ref="P74:P75"/>
    <mergeCell ref="I58:I59"/>
    <mergeCell ref="B48:B49"/>
    <mergeCell ref="P48:P49"/>
    <mergeCell ref="B82:B83"/>
    <mergeCell ref="B46:B47"/>
    <mergeCell ref="B62:B63"/>
    <mergeCell ref="D58:D59"/>
    <mergeCell ref="B58:B59"/>
    <mergeCell ref="Q16:Q17"/>
    <mergeCell ref="B147:B148"/>
    <mergeCell ref="P147:P148"/>
    <mergeCell ref="E16:E17"/>
    <mergeCell ref="F16:F17"/>
    <mergeCell ref="O18:O19"/>
    <mergeCell ref="G16:G17"/>
    <mergeCell ref="B18:B19"/>
    <mergeCell ref="J20:J21"/>
    <mergeCell ref="I16:I17"/>
    <mergeCell ref="B16:B17"/>
    <mergeCell ref="E18:E19"/>
    <mergeCell ref="F18:F19"/>
    <mergeCell ref="G18:G19"/>
    <mergeCell ref="D20:D21"/>
    <mergeCell ref="M18:M19"/>
    <mergeCell ref="B28:B29"/>
    <mergeCell ref="P44:P45"/>
    <mergeCell ref="G133:G134"/>
    <mergeCell ref="J133:J134"/>
    <mergeCell ref="I131:I132"/>
    <mergeCell ref="Q42:Q43"/>
    <mergeCell ref="B64:B65"/>
    <mergeCell ref="Q22:Q23"/>
    <mergeCell ref="B169:Q169"/>
    <mergeCell ref="E58:E59"/>
    <mergeCell ref="B38:B39"/>
    <mergeCell ref="B30:B31"/>
    <mergeCell ref="P70:P71"/>
    <mergeCell ref="P66:P67"/>
    <mergeCell ref="P64:P65"/>
    <mergeCell ref="B26:B27"/>
    <mergeCell ref="F58:F59"/>
    <mergeCell ref="B44:B45"/>
    <mergeCell ref="B32:B33"/>
    <mergeCell ref="G58:G59"/>
    <mergeCell ref="B36:B37"/>
    <mergeCell ref="P36:P37"/>
    <mergeCell ref="P40:P41"/>
    <mergeCell ref="B40:B41"/>
    <mergeCell ref="H133:H134"/>
    <mergeCell ref="B84:B85"/>
    <mergeCell ref="B131:B132"/>
    <mergeCell ref="M131:M132"/>
    <mergeCell ref="I133:I134"/>
    <mergeCell ref="P98:P99"/>
    <mergeCell ref="D135:D136"/>
    <mergeCell ref="F131:F132"/>
    <mergeCell ref="H11:J11"/>
    <mergeCell ref="H13:J13"/>
    <mergeCell ref="H55:J55"/>
    <mergeCell ref="B22:B23"/>
    <mergeCell ref="B20:B21"/>
    <mergeCell ref="P155:P156"/>
    <mergeCell ref="Q155:Q156"/>
    <mergeCell ref="P151:P152"/>
    <mergeCell ref="H16:H17"/>
    <mergeCell ref="N18:N19"/>
    <mergeCell ref="Q20:Q21"/>
    <mergeCell ref="Q18:Q19"/>
    <mergeCell ref="Q32:Q33"/>
    <mergeCell ref="P24:P25"/>
    <mergeCell ref="Q28:Q29"/>
    <mergeCell ref="P22:P23"/>
    <mergeCell ref="Q26:Q27"/>
    <mergeCell ref="Q24:Q25"/>
    <mergeCell ref="D18:D19"/>
    <mergeCell ref="J16:J17"/>
    <mergeCell ref="Q34:Q35"/>
    <mergeCell ref="Q30:Q31"/>
    <mergeCell ref="Q36:Q37"/>
    <mergeCell ref="D16:D17"/>
    <mergeCell ref="K16:K17"/>
    <mergeCell ref="I18:I19"/>
    <mergeCell ref="B24:B25"/>
    <mergeCell ref="M16:M17"/>
    <mergeCell ref="J131:J132"/>
    <mergeCell ref="L133:L134"/>
    <mergeCell ref="D131:D132"/>
    <mergeCell ref="B100:B101"/>
    <mergeCell ref="B114:B115"/>
    <mergeCell ref="B106:B107"/>
    <mergeCell ref="B112:B113"/>
    <mergeCell ref="B104:B105"/>
    <mergeCell ref="B120:B121"/>
    <mergeCell ref="B133:B134"/>
    <mergeCell ref="D133:D134"/>
    <mergeCell ref="B118:B119"/>
    <mergeCell ref="J18:J19"/>
    <mergeCell ref="B108:B109"/>
    <mergeCell ref="B60:B61"/>
    <mergeCell ref="I20:I21"/>
    <mergeCell ref="E20:E21"/>
    <mergeCell ref="F20:F21"/>
    <mergeCell ref="G20:G21"/>
    <mergeCell ref="B102:B103"/>
    <mergeCell ref="K20:K21"/>
    <mergeCell ref="K18:K19"/>
    <mergeCell ref="H18:H19"/>
    <mergeCell ref="P84:P85"/>
    <mergeCell ref="P46:P47"/>
    <mergeCell ref="H58:H59"/>
    <mergeCell ref="J58:J59"/>
    <mergeCell ref="B34:B35"/>
    <mergeCell ref="B68:B69"/>
    <mergeCell ref="B42:B43"/>
    <mergeCell ref="P42:P43"/>
    <mergeCell ref="H20:H21"/>
    <mergeCell ref="B50:B51"/>
    <mergeCell ref="P50:P51"/>
    <mergeCell ref="P60:P61"/>
    <mergeCell ref="B78:B79"/>
    <mergeCell ref="P82:P83"/>
    <mergeCell ref="B72:B73"/>
    <mergeCell ref="B70:B71"/>
    <mergeCell ref="N16:N17"/>
    <mergeCell ref="P34:P35"/>
    <mergeCell ref="P16:P17"/>
    <mergeCell ref="O16:O17"/>
    <mergeCell ref="L18:L19"/>
    <mergeCell ref="P28:P29"/>
    <mergeCell ref="P18:P19"/>
    <mergeCell ref="P20:P21"/>
    <mergeCell ref="L16:L17"/>
    <mergeCell ref="P30:P31"/>
    <mergeCell ref="P32:P33"/>
    <mergeCell ref="P26:P27"/>
    <mergeCell ref="Q40:Q41"/>
    <mergeCell ref="Q60:Q61"/>
    <mergeCell ref="P38:P39"/>
    <mergeCell ref="Q38:Q39"/>
    <mergeCell ref="Q114:Q115"/>
    <mergeCell ref="P135:P136"/>
    <mergeCell ref="P108:P109"/>
    <mergeCell ref="Q133:Q134"/>
    <mergeCell ref="P110:P111"/>
    <mergeCell ref="P72:P73"/>
    <mergeCell ref="P114:P115"/>
    <mergeCell ref="Q66:Q67"/>
    <mergeCell ref="P76:P77"/>
    <mergeCell ref="Q68:Q69"/>
    <mergeCell ref="Q76:Q77"/>
    <mergeCell ref="Q78:Q79"/>
    <mergeCell ref="P68:P69"/>
    <mergeCell ref="Q72:Q73"/>
    <mergeCell ref="Q70:Q71"/>
    <mergeCell ref="Q74:Q75"/>
    <mergeCell ref="P78:P79"/>
    <mergeCell ref="Q44:Q45"/>
    <mergeCell ref="P116:P117"/>
    <mergeCell ref="Q50:Q51"/>
    <mergeCell ref="Q122:Q123"/>
    <mergeCell ref="B124:B125"/>
    <mergeCell ref="P124:P125"/>
    <mergeCell ref="Q124:Q125"/>
    <mergeCell ref="H135:H136"/>
    <mergeCell ref="I135:I136"/>
    <mergeCell ref="E135:E136"/>
    <mergeCell ref="B135:B136"/>
    <mergeCell ref="J135:J136"/>
    <mergeCell ref="F135:F136"/>
    <mergeCell ref="G135:G136"/>
    <mergeCell ref="G131:G132"/>
    <mergeCell ref="H131:H132"/>
    <mergeCell ref="E131:E132"/>
    <mergeCell ref="H128:J128"/>
    <mergeCell ref="K135:K136"/>
    <mergeCell ref="B141:B142"/>
    <mergeCell ref="Q58:Q59"/>
    <mergeCell ref="Q62:Q63"/>
    <mergeCell ref="Q84:Q85"/>
    <mergeCell ref="B165:B166"/>
    <mergeCell ref="P165:P166"/>
    <mergeCell ref="Q165:Q166"/>
    <mergeCell ref="K131:K132"/>
    <mergeCell ref="P133:P134"/>
    <mergeCell ref="Q98:Q99"/>
    <mergeCell ref="Q135:Q136"/>
    <mergeCell ref="Q131:Q132"/>
    <mergeCell ref="Q112:Q113"/>
    <mergeCell ref="Q102:Q103"/>
    <mergeCell ref="P104:P105"/>
    <mergeCell ref="P131:P132"/>
    <mergeCell ref="Q110:Q111"/>
    <mergeCell ref="P106:P107"/>
    <mergeCell ref="P100:P101"/>
    <mergeCell ref="Q100:Q101"/>
    <mergeCell ref="Q106:Q107"/>
    <mergeCell ref="K133:K134"/>
    <mergeCell ref="L131:L132"/>
    <mergeCell ref="P122:P123"/>
  </mergeCells>
  <pageMargins left="0.7" right="0.7" top="0.75" bottom="0.75" header="0.3" footer="0.3"/>
  <pageSetup paperSize="9" orientation="portrait"/>
  <ignoredErrors>
    <ignoredError sqref="M60:N61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F241"/>
  <sheetViews>
    <sheetView showGridLines="0" topLeftCell="A216" workbookViewId="0">
      <selection activeCell="E246" sqref="E246"/>
    </sheetView>
  </sheetViews>
  <sheetFormatPr baseColWidth="10" defaultColWidth="11.42578125" defaultRowHeight="15" x14ac:dyDescent="0.25"/>
  <cols>
    <col min="1" max="1" width="30" customWidth="1"/>
    <col min="2" max="2" width="18.140625" customWidth="1"/>
    <col min="3" max="3" width="16.28515625" customWidth="1"/>
    <col min="4" max="4" width="19" customWidth="1"/>
    <col min="5" max="5" width="18.42578125" customWidth="1"/>
    <col min="6" max="6" width="14.28515625" customWidth="1"/>
  </cols>
  <sheetData>
    <row r="9" spans="2:6" ht="15.75" thickBot="1" x14ac:dyDescent="0.3"/>
    <row r="10" spans="2:6" ht="15.75" thickBot="1" x14ac:dyDescent="0.3">
      <c r="C10" s="145" t="s">
        <v>30</v>
      </c>
      <c r="D10" s="146"/>
      <c r="E10" s="147"/>
    </row>
    <row r="11" spans="2:6" ht="15.75" thickBot="1" x14ac:dyDescent="0.3"/>
    <row r="12" spans="2:6" ht="15.75" thickBot="1" x14ac:dyDescent="0.3">
      <c r="B12" s="44" t="s">
        <v>31</v>
      </c>
      <c r="C12" s="45" t="s">
        <v>32</v>
      </c>
      <c r="D12" s="45" t="s">
        <v>33</v>
      </c>
      <c r="E12" s="45" t="s">
        <v>34</v>
      </c>
      <c r="F12" s="46" t="s">
        <v>35</v>
      </c>
    </row>
    <row r="13" spans="2:6" x14ac:dyDescent="0.25">
      <c r="B13" s="47">
        <v>2015</v>
      </c>
      <c r="C13" s="48">
        <v>10</v>
      </c>
      <c r="D13" s="48">
        <v>1</v>
      </c>
      <c r="E13" s="49">
        <v>35243</v>
      </c>
      <c r="F13" s="50"/>
    </row>
    <row r="14" spans="2:6" ht="15.75" thickBot="1" x14ac:dyDescent="0.3">
      <c r="B14" s="51">
        <v>2015</v>
      </c>
      <c r="C14" s="52">
        <v>10</v>
      </c>
      <c r="D14" s="52">
        <v>2</v>
      </c>
      <c r="E14" s="53">
        <v>34519</v>
      </c>
      <c r="F14" s="54">
        <f t="shared" ref="F14:F23" si="0">+E14/E13-1</f>
        <v>-2.0543086570382729E-2</v>
      </c>
    </row>
    <row r="15" spans="2:6" x14ac:dyDescent="0.25">
      <c r="B15" s="47">
        <v>2015</v>
      </c>
      <c r="C15" s="48">
        <v>11</v>
      </c>
      <c r="D15" s="48">
        <v>1</v>
      </c>
      <c r="E15" s="49">
        <v>33997</v>
      </c>
      <c r="F15" s="55">
        <f t="shared" si="0"/>
        <v>-1.5122106665894197E-2</v>
      </c>
    </row>
    <row r="16" spans="2:6" ht="15.75" thickBot="1" x14ac:dyDescent="0.3">
      <c r="B16" s="51">
        <v>2015</v>
      </c>
      <c r="C16" s="52">
        <v>11</v>
      </c>
      <c r="D16" s="52">
        <v>2</v>
      </c>
      <c r="E16" s="53">
        <v>30044</v>
      </c>
      <c r="F16" s="54">
        <f t="shared" si="0"/>
        <v>-0.11627496543812688</v>
      </c>
    </row>
    <row r="17" spans="2:6" x14ac:dyDescent="0.25">
      <c r="B17" s="56">
        <v>2015</v>
      </c>
      <c r="C17" s="57">
        <v>12</v>
      </c>
      <c r="D17" s="57">
        <v>1</v>
      </c>
      <c r="E17" s="58">
        <v>28158</v>
      </c>
      <c r="F17" s="59">
        <f t="shared" si="0"/>
        <v>-6.2774597257355902E-2</v>
      </c>
    </row>
    <row r="18" spans="2:6" ht="15.75" thickBot="1" x14ac:dyDescent="0.3">
      <c r="B18" s="60">
        <v>2015</v>
      </c>
      <c r="C18" s="61">
        <v>12</v>
      </c>
      <c r="D18" s="61">
        <v>2</v>
      </c>
      <c r="E18" s="62">
        <v>24888</v>
      </c>
      <c r="F18" s="63">
        <f t="shared" si="0"/>
        <v>-0.1161304069891328</v>
      </c>
    </row>
    <row r="19" spans="2:6" x14ac:dyDescent="0.25">
      <c r="B19" s="47">
        <v>2016</v>
      </c>
      <c r="C19" s="48">
        <v>1</v>
      </c>
      <c r="D19" s="48">
        <v>1</v>
      </c>
      <c r="E19" s="49">
        <v>25671</v>
      </c>
      <c r="F19" s="55">
        <f t="shared" si="0"/>
        <v>3.1460945033751297E-2</v>
      </c>
    </row>
    <row r="20" spans="2:6" ht="15.75" thickBot="1" x14ac:dyDescent="0.3">
      <c r="B20" s="51">
        <v>2016</v>
      </c>
      <c r="C20" s="52">
        <v>1</v>
      </c>
      <c r="D20" s="52">
        <v>2</v>
      </c>
      <c r="E20" s="53">
        <v>21930</v>
      </c>
      <c r="F20" s="54">
        <f t="shared" si="0"/>
        <v>-0.14572864321608037</v>
      </c>
    </row>
    <row r="21" spans="2:6" x14ac:dyDescent="0.25">
      <c r="B21" s="47">
        <v>2016</v>
      </c>
      <c r="C21" s="48">
        <v>2</v>
      </c>
      <c r="D21" s="48">
        <v>1</v>
      </c>
      <c r="E21" s="49">
        <v>24474</v>
      </c>
      <c r="F21" s="55">
        <f t="shared" si="0"/>
        <v>0.11600547195622446</v>
      </c>
    </row>
    <row r="22" spans="2:6" ht="15.75" thickBot="1" x14ac:dyDescent="0.3">
      <c r="B22" s="51">
        <v>2016</v>
      </c>
      <c r="C22" s="52">
        <v>2</v>
      </c>
      <c r="D22" s="52">
        <v>2</v>
      </c>
      <c r="E22" s="53">
        <v>22021</v>
      </c>
      <c r="F22" s="54">
        <f t="shared" si="0"/>
        <v>-0.10022881425185914</v>
      </c>
    </row>
    <row r="23" spans="2:6" x14ac:dyDescent="0.25">
      <c r="B23" s="47">
        <v>2016</v>
      </c>
      <c r="C23" s="48">
        <v>3</v>
      </c>
      <c r="D23" s="48">
        <v>1</v>
      </c>
      <c r="E23" s="49">
        <v>21880</v>
      </c>
      <c r="F23" s="55">
        <f t="shared" si="0"/>
        <v>-6.40297897461517E-3</v>
      </c>
    </row>
    <row r="24" spans="2:6" ht="15.75" thickBot="1" x14ac:dyDescent="0.3">
      <c r="B24" s="51">
        <v>2016</v>
      </c>
      <c r="C24" s="52">
        <v>3</v>
      </c>
      <c r="D24" s="52">
        <v>2</v>
      </c>
      <c r="E24" s="53">
        <v>20406</v>
      </c>
      <c r="F24" s="54">
        <f t="shared" ref="F24:F33" si="1">+E24/E23-1</f>
        <v>-6.7367458866544827E-2</v>
      </c>
    </row>
    <row r="25" spans="2:6" x14ac:dyDescent="0.25">
      <c r="B25" s="47">
        <v>2016</v>
      </c>
      <c r="C25" s="48">
        <v>4</v>
      </c>
      <c r="D25" s="48">
        <v>1</v>
      </c>
      <c r="E25" s="49">
        <v>22682</v>
      </c>
      <c r="F25" s="55">
        <f t="shared" si="1"/>
        <v>0.11153582279721652</v>
      </c>
    </row>
    <row r="26" spans="2:6" ht="15.75" thickBot="1" x14ac:dyDescent="0.3">
      <c r="B26" s="51">
        <v>2016</v>
      </c>
      <c r="C26" s="52">
        <v>4</v>
      </c>
      <c r="D26" s="52">
        <v>2</v>
      </c>
      <c r="E26" s="53">
        <v>21206</v>
      </c>
      <c r="F26" s="54">
        <f t="shared" si="1"/>
        <v>-6.5073626664315265E-2</v>
      </c>
    </row>
    <row r="27" spans="2:6" x14ac:dyDescent="0.25">
      <c r="B27" s="47">
        <v>2016</v>
      </c>
      <c r="C27" s="48">
        <v>5</v>
      </c>
      <c r="D27" s="48">
        <v>1</v>
      </c>
      <c r="E27" s="49">
        <v>20615</v>
      </c>
      <c r="F27" s="55">
        <f t="shared" si="1"/>
        <v>-2.7869470904461013E-2</v>
      </c>
    </row>
    <row r="28" spans="2:6" ht="15.75" thickBot="1" x14ac:dyDescent="0.3">
      <c r="B28" s="51">
        <v>2016</v>
      </c>
      <c r="C28" s="52">
        <v>5</v>
      </c>
      <c r="D28" s="52">
        <v>2</v>
      </c>
      <c r="E28" s="53">
        <v>18113</v>
      </c>
      <c r="F28" s="54">
        <f t="shared" si="1"/>
        <v>-0.12136793596895468</v>
      </c>
    </row>
    <row r="29" spans="2:6" x14ac:dyDescent="0.25">
      <c r="B29" s="47">
        <v>2016</v>
      </c>
      <c r="C29" s="48">
        <v>6</v>
      </c>
      <c r="D29" s="48">
        <v>1</v>
      </c>
      <c r="E29" s="49">
        <v>24046</v>
      </c>
      <c r="F29" s="55">
        <f t="shared" si="1"/>
        <v>0.32755479489869144</v>
      </c>
    </row>
    <row r="30" spans="2:6" ht="15.75" thickBot="1" x14ac:dyDescent="0.3">
      <c r="B30" s="51">
        <v>2016</v>
      </c>
      <c r="C30" s="52">
        <v>6</v>
      </c>
      <c r="D30" s="52">
        <v>2</v>
      </c>
      <c r="E30" s="53">
        <v>23089</v>
      </c>
      <c r="F30" s="54">
        <f t="shared" si="1"/>
        <v>-3.9798719121683424E-2</v>
      </c>
    </row>
    <row r="31" spans="2:6" x14ac:dyDescent="0.25">
      <c r="B31" s="47">
        <v>2016</v>
      </c>
      <c r="C31" s="48">
        <v>7</v>
      </c>
      <c r="D31" s="48">
        <v>1</v>
      </c>
      <c r="E31" s="49">
        <v>32500</v>
      </c>
      <c r="F31" s="55">
        <f t="shared" si="1"/>
        <v>0.40759669106500929</v>
      </c>
    </row>
    <row r="32" spans="2:6" ht="15.75" thickBot="1" x14ac:dyDescent="0.3">
      <c r="B32" s="51">
        <v>2016</v>
      </c>
      <c r="C32" s="52">
        <v>7</v>
      </c>
      <c r="D32" s="52">
        <v>2</v>
      </c>
      <c r="E32" s="53">
        <v>31348</v>
      </c>
      <c r="F32" s="54">
        <f t="shared" si="1"/>
        <v>-3.5446153846153794E-2</v>
      </c>
    </row>
    <row r="33" spans="2:6" x14ac:dyDescent="0.25">
      <c r="B33" s="47">
        <v>2016</v>
      </c>
      <c r="C33" s="48">
        <v>8</v>
      </c>
      <c r="D33" s="48">
        <v>1</v>
      </c>
      <c r="E33" s="49">
        <v>34928</v>
      </c>
      <c r="F33" s="55">
        <f t="shared" si="1"/>
        <v>0.11420186295776436</v>
      </c>
    </row>
    <row r="34" spans="2:6" ht="15.75" thickBot="1" x14ac:dyDescent="0.3">
      <c r="B34" s="51">
        <v>2016</v>
      </c>
      <c r="C34" s="52">
        <v>8</v>
      </c>
      <c r="D34" s="52">
        <v>2</v>
      </c>
      <c r="E34" s="53">
        <v>37766</v>
      </c>
      <c r="F34" s="54">
        <f t="shared" ref="F34:F42" si="2">+E34/E33-1</f>
        <v>8.1252863032523992E-2</v>
      </c>
    </row>
    <row r="35" spans="2:6" x14ac:dyDescent="0.25">
      <c r="B35" s="47">
        <v>2016</v>
      </c>
      <c r="C35" s="48">
        <v>9</v>
      </c>
      <c r="D35" s="48">
        <v>1</v>
      </c>
      <c r="E35" s="49">
        <v>36748</v>
      </c>
      <c r="F35" s="55">
        <f t="shared" si="2"/>
        <v>-2.6955462585394274E-2</v>
      </c>
    </row>
    <row r="36" spans="2:6" ht="15.75" thickBot="1" x14ac:dyDescent="0.3">
      <c r="B36" s="51">
        <v>2016</v>
      </c>
      <c r="C36" s="52">
        <v>9</v>
      </c>
      <c r="D36" s="52">
        <v>2</v>
      </c>
      <c r="E36" s="53">
        <v>35086</v>
      </c>
      <c r="F36" s="54">
        <f t="shared" si="2"/>
        <v>-4.5226951126591919E-2</v>
      </c>
    </row>
    <row r="37" spans="2:6" x14ac:dyDescent="0.25">
      <c r="B37" s="47">
        <v>2016</v>
      </c>
      <c r="C37" s="48">
        <v>10</v>
      </c>
      <c r="D37" s="48">
        <v>1</v>
      </c>
      <c r="E37" s="49">
        <v>33937</v>
      </c>
      <c r="F37" s="55">
        <f t="shared" si="2"/>
        <v>-3.2748104657128185E-2</v>
      </c>
    </row>
    <row r="38" spans="2:6" ht="15.75" thickBot="1" x14ac:dyDescent="0.3">
      <c r="B38" s="51">
        <v>2016</v>
      </c>
      <c r="C38" s="52">
        <v>10</v>
      </c>
      <c r="D38" s="52">
        <v>2</v>
      </c>
      <c r="E38" s="53">
        <v>31525</v>
      </c>
      <c r="F38" s="54">
        <f t="shared" si="2"/>
        <v>-7.1072870318531378E-2</v>
      </c>
    </row>
    <row r="39" spans="2:6" x14ac:dyDescent="0.25">
      <c r="B39" s="47">
        <v>2016</v>
      </c>
      <c r="C39" s="48">
        <v>11</v>
      </c>
      <c r="D39" s="48">
        <v>1</v>
      </c>
      <c r="E39" s="49">
        <v>27735</v>
      </c>
      <c r="F39" s="55">
        <f>+E39/E38-1</f>
        <v>-0.12022204599524189</v>
      </c>
    </row>
    <row r="40" spans="2:6" ht="15.75" thickBot="1" x14ac:dyDescent="0.3">
      <c r="B40" s="51">
        <v>2016</v>
      </c>
      <c r="C40" s="52">
        <v>11</v>
      </c>
      <c r="D40" s="52">
        <v>2</v>
      </c>
      <c r="E40" s="53">
        <v>23902</v>
      </c>
      <c r="F40" s="54">
        <f t="shared" si="2"/>
        <v>-0.13820082927708677</v>
      </c>
    </row>
    <row r="41" spans="2:6" x14ac:dyDescent="0.25">
      <c r="B41" s="47">
        <v>2016</v>
      </c>
      <c r="C41" s="48">
        <v>12</v>
      </c>
      <c r="D41" s="48">
        <v>1</v>
      </c>
      <c r="E41" s="49">
        <v>22472</v>
      </c>
      <c r="F41" s="55">
        <f t="shared" si="2"/>
        <v>-5.9827629487072209E-2</v>
      </c>
    </row>
    <row r="42" spans="2:6" ht="15.75" thickBot="1" x14ac:dyDescent="0.3">
      <c r="B42" s="51">
        <v>2016</v>
      </c>
      <c r="C42" s="52">
        <v>12</v>
      </c>
      <c r="D42" s="52">
        <v>2</v>
      </c>
      <c r="E42" s="53">
        <v>22321</v>
      </c>
      <c r="F42" s="54">
        <f t="shared" si="2"/>
        <v>-6.7194731221075221E-3</v>
      </c>
    </row>
    <row r="43" spans="2:6" x14ac:dyDescent="0.25">
      <c r="B43" s="47">
        <v>2017</v>
      </c>
      <c r="C43" s="48">
        <v>1</v>
      </c>
      <c r="D43" s="48">
        <v>1</v>
      </c>
      <c r="E43" s="49">
        <v>22396</v>
      </c>
      <c r="F43" s="55">
        <f t="shared" ref="F43:F50" si="3">+E43/E42-1</f>
        <v>3.3600645132385587E-3</v>
      </c>
    </row>
    <row r="44" spans="2:6" ht="15.75" thickBot="1" x14ac:dyDescent="0.3">
      <c r="B44" s="51">
        <v>2017</v>
      </c>
      <c r="C44" s="52">
        <v>1</v>
      </c>
      <c r="D44" s="52">
        <v>2</v>
      </c>
      <c r="E44" s="53">
        <v>22030</v>
      </c>
      <c r="F44" s="54">
        <f t="shared" si="3"/>
        <v>-1.6342203964993751E-2</v>
      </c>
    </row>
    <row r="45" spans="2:6" x14ac:dyDescent="0.25">
      <c r="B45" s="47">
        <v>2017</v>
      </c>
      <c r="C45" s="48">
        <v>2</v>
      </c>
      <c r="D45" s="48">
        <v>1</v>
      </c>
      <c r="E45" s="49">
        <v>21273</v>
      </c>
      <c r="F45" s="55">
        <f t="shared" si="3"/>
        <v>-3.4362233318202429E-2</v>
      </c>
    </row>
    <row r="46" spans="2:6" ht="15.75" thickBot="1" x14ac:dyDescent="0.3">
      <c r="B46" s="51">
        <v>2017</v>
      </c>
      <c r="C46" s="52">
        <v>2</v>
      </c>
      <c r="D46" s="52">
        <v>2</v>
      </c>
      <c r="E46" s="53">
        <v>20479</v>
      </c>
      <c r="F46" s="54">
        <f t="shared" si="3"/>
        <v>-3.7324307808019541E-2</v>
      </c>
    </row>
    <row r="47" spans="2:6" x14ac:dyDescent="0.25">
      <c r="B47" s="47">
        <v>2017</v>
      </c>
      <c r="C47" s="48">
        <v>3</v>
      </c>
      <c r="D47" s="48">
        <v>1</v>
      </c>
      <c r="E47" s="49">
        <v>22328</v>
      </c>
      <c r="F47" s="55">
        <f t="shared" si="3"/>
        <v>9.0287611699789938E-2</v>
      </c>
    </row>
    <row r="48" spans="2:6" ht="15.75" thickBot="1" x14ac:dyDescent="0.3">
      <c r="B48" s="51">
        <v>2017</v>
      </c>
      <c r="C48" s="52">
        <v>3</v>
      </c>
      <c r="D48" s="52">
        <v>2</v>
      </c>
      <c r="E48" s="53">
        <v>22498</v>
      </c>
      <c r="F48" s="54">
        <f t="shared" si="3"/>
        <v>7.6137585094948612E-3</v>
      </c>
    </row>
    <row r="49" spans="2:6" x14ac:dyDescent="0.25">
      <c r="B49" s="47">
        <v>2017</v>
      </c>
      <c r="C49" s="48">
        <v>4</v>
      </c>
      <c r="D49" s="48">
        <v>1</v>
      </c>
      <c r="E49" s="49">
        <v>22642</v>
      </c>
      <c r="F49" s="55">
        <f t="shared" si="3"/>
        <v>6.4005689394612819E-3</v>
      </c>
    </row>
    <row r="50" spans="2:6" ht="15.75" thickBot="1" x14ac:dyDescent="0.3">
      <c r="B50" s="51">
        <v>2017</v>
      </c>
      <c r="C50" s="52">
        <v>4</v>
      </c>
      <c r="D50" s="52">
        <v>2</v>
      </c>
      <c r="E50" s="53">
        <v>22927</v>
      </c>
      <c r="F50" s="54">
        <f t="shared" si="3"/>
        <v>1.2587227276742441E-2</v>
      </c>
    </row>
    <row r="51" spans="2:6" x14ac:dyDescent="0.25">
      <c r="B51" s="47">
        <v>2017</v>
      </c>
      <c r="C51" s="48">
        <v>5</v>
      </c>
      <c r="D51" s="48">
        <v>1</v>
      </c>
      <c r="E51" s="49">
        <v>22633</v>
      </c>
      <c r="F51" s="55">
        <f t="shared" ref="F51:F56" si="4">+E51/E50-1</f>
        <v>-1.2823308762594299E-2</v>
      </c>
    </row>
    <row r="52" spans="2:6" ht="15.75" thickBot="1" x14ac:dyDescent="0.3">
      <c r="B52" s="51">
        <v>2017</v>
      </c>
      <c r="C52" s="52">
        <v>5</v>
      </c>
      <c r="D52" s="52">
        <v>2</v>
      </c>
      <c r="E52" s="53">
        <v>21236</v>
      </c>
      <c r="F52" s="54">
        <f t="shared" si="4"/>
        <v>-6.1724031281756742E-2</v>
      </c>
    </row>
    <row r="53" spans="2:6" x14ac:dyDescent="0.25">
      <c r="B53" s="47">
        <v>2017</v>
      </c>
      <c r="C53" s="48">
        <v>6</v>
      </c>
      <c r="D53" s="48">
        <v>1</v>
      </c>
      <c r="E53" s="49">
        <v>22004</v>
      </c>
      <c r="F53" s="55">
        <f t="shared" si="4"/>
        <v>3.6165002825390813E-2</v>
      </c>
    </row>
    <row r="54" spans="2:6" ht="15.75" thickBot="1" x14ac:dyDescent="0.3">
      <c r="B54" s="51">
        <v>2017</v>
      </c>
      <c r="C54" s="52">
        <v>6</v>
      </c>
      <c r="D54" s="52">
        <v>2</v>
      </c>
      <c r="E54" s="53">
        <v>21171</v>
      </c>
      <c r="F54" s="54">
        <f t="shared" si="4"/>
        <v>-3.7856753317578651E-2</v>
      </c>
    </row>
    <row r="55" spans="2:6" x14ac:dyDescent="0.25">
      <c r="B55" s="47">
        <v>2017</v>
      </c>
      <c r="C55" s="48">
        <v>7</v>
      </c>
      <c r="D55" s="48">
        <v>1</v>
      </c>
      <c r="E55" s="49">
        <v>28574</v>
      </c>
      <c r="F55" s="55">
        <f t="shared" si="4"/>
        <v>0.34967644419252752</v>
      </c>
    </row>
    <row r="56" spans="2:6" ht="15.75" thickBot="1" x14ac:dyDescent="0.3">
      <c r="B56" s="51">
        <v>2017</v>
      </c>
      <c r="C56" s="52">
        <v>7</v>
      </c>
      <c r="D56" s="52">
        <v>2</v>
      </c>
      <c r="E56" s="53">
        <v>26688</v>
      </c>
      <c r="F56" s="54">
        <f t="shared" si="4"/>
        <v>-6.600405963463285E-2</v>
      </c>
    </row>
    <row r="57" spans="2:6" x14ac:dyDescent="0.25">
      <c r="B57" s="47">
        <v>2017</v>
      </c>
      <c r="C57" s="48">
        <v>8</v>
      </c>
      <c r="D57" s="48">
        <v>1</v>
      </c>
      <c r="E57" s="49">
        <v>32768</v>
      </c>
      <c r="F57" s="55">
        <f>+E57/E56-1</f>
        <v>0.22781774580335723</v>
      </c>
    </row>
    <row r="58" spans="2:6" ht="15.75" thickBot="1" x14ac:dyDescent="0.3">
      <c r="B58" s="51">
        <v>2017</v>
      </c>
      <c r="C58" s="52">
        <v>8</v>
      </c>
      <c r="D58" s="52">
        <v>2</v>
      </c>
      <c r="E58" s="53">
        <v>33501</v>
      </c>
      <c r="F58" s="54">
        <f>+E58/E57-1</f>
        <v>2.2369384765625E-2</v>
      </c>
    </row>
    <row r="59" spans="2:6" x14ac:dyDescent="0.25">
      <c r="B59" s="47">
        <v>2017</v>
      </c>
      <c r="C59" s="48">
        <v>9</v>
      </c>
      <c r="D59" s="48">
        <v>1</v>
      </c>
      <c r="E59" s="64">
        <v>37990</v>
      </c>
      <c r="F59" s="55">
        <f>+E59/E58-1</f>
        <v>0.13399600011939938</v>
      </c>
    </row>
    <row r="60" spans="2:6" ht="15.75" thickBot="1" x14ac:dyDescent="0.3">
      <c r="B60" s="51">
        <v>2017</v>
      </c>
      <c r="C60" s="52">
        <v>9</v>
      </c>
      <c r="D60" s="52">
        <v>2</v>
      </c>
      <c r="E60" s="53">
        <v>38749.800000000003</v>
      </c>
      <c r="F60" s="54">
        <v>0.02</v>
      </c>
    </row>
    <row r="61" spans="2:6" x14ac:dyDescent="0.25">
      <c r="B61" s="47">
        <v>2017</v>
      </c>
      <c r="C61" s="48">
        <v>10</v>
      </c>
      <c r="D61" s="48">
        <v>1</v>
      </c>
      <c r="E61" s="49">
        <v>43012.278000000006</v>
      </c>
      <c r="F61" s="55">
        <f t="shared" ref="F61:F66" si="5">E61/E60-1</f>
        <v>0.1100000000000001</v>
      </c>
    </row>
    <row r="62" spans="2:6" ht="15.75" thickBot="1" x14ac:dyDescent="0.3">
      <c r="B62" s="51">
        <v>2017</v>
      </c>
      <c r="C62" s="52">
        <v>10</v>
      </c>
      <c r="D62" s="52">
        <v>2</v>
      </c>
      <c r="E62" s="53">
        <v>35669</v>
      </c>
      <c r="F62" s="54">
        <f t="shared" si="5"/>
        <v>-0.1707251589883243</v>
      </c>
    </row>
    <row r="63" spans="2:6" x14ac:dyDescent="0.25">
      <c r="B63" s="47">
        <v>2017</v>
      </c>
      <c r="C63" s="48">
        <v>11</v>
      </c>
      <c r="D63" s="48">
        <v>1</v>
      </c>
      <c r="E63" s="49">
        <v>35072</v>
      </c>
      <c r="F63" s="55">
        <f t="shared" si="5"/>
        <v>-1.6737222798508533E-2</v>
      </c>
    </row>
    <row r="64" spans="2:6" ht="15.75" thickBot="1" x14ac:dyDescent="0.3">
      <c r="B64" s="51">
        <v>2017</v>
      </c>
      <c r="C64" s="52">
        <v>11</v>
      </c>
      <c r="D64" s="52">
        <v>2</v>
      </c>
      <c r="E64" s="53">
        <v>35042</v>
      </c>
      <c r="F64" s="54">
        <f t="shared" si="5"/>
        <v>-8.5538321167888398E-4</v>
      </c>
    </row>
    <row r="65" spans="2:6" x14ac:dyDescent="0.25">
      <c r="B65" s="47">
        <v>2017</v>
      </c>
      <c r="C65" s="48">
        <v>12</v>
      </c>
      <c r="D65" s="48">
        <v>1</v>
      </c>
      <c r="E65" s="49">
        <v>29514</v>
      </c>
      <c r="F65" s="55">
        <f t="shared" si="5"/>
        <v>-0.15775355287940185</v>
      </c>
    </row>
    <row r="66" spans="2:6" ht="15.75" thickBot="1" x14ac:dyDescent="0.3">
      <c r="B66" s="51">
        <v>2017</v>
      </c>
      <c r="C66" s="52">
        <v>12</v>
      </c>
      <c r="D66" s="52">
        <v>2</v>
      </c>
      <c r="E66" s="53">
        <v>29592</v>
      </c>
      <c r="F66" s="54">
        <f t="shared" si="5"/>
        <v>2.6428135799958508E-3</v>
      </c>
    </row>
    <row r="67" spans="2:6" x14ac:dyDescent="0.25">
      <c r="B67" s="47">
        <v>2018</v>
      </c>
      <c r="C67" s="48">
        <v>1</v>
      </c>
      <c r="D67" s="48">
        <v>1</v>
      </c>
      <c r="E67" s="49">
        <v>25400</v>
      </c>
      <c r="F67" s="55">
        <f t="shared" ref="F67:F73" si="6">E67/E66-1</f>
        <v>-0.14165990808326578</v>
      </c>
    </row>
    <row r="68" spans="2:6" ht="15.75" thickBot="1" x14ac:dyDescent="0.3">
      <c r="B68" s="51">
        <v>2018</v>
      </c>
      <c r="C68" s="52">
        <v>1</v>
      </c>
      <c r="D68" s="52">
        <v>2</v>
      </c>
      <c r="E68" s="53">
        <v>23319</v>
      </c>
      <c r="F68" s="54">
        <f t="shared" si="6"/>
        <v>-8.1929133858267722E-2</v>
      </c>
    </row>
    <row r="69" spans="2:6" x14ac:dyDescent="0.25">
      <c r="B69" s="47">
        <v>2018</v>
      </c>
      <c r="C69" s="48">
        <v>2</v>
      </c>
      <c r="D69" s="48">
        <v>1</v>
      </c>
      <c r="E69" s="49">
        <v>22197</v>
      </c>
      <c r="F69" s="55">
        <f t="shared" si="6"/>
        <v>-4.8115270809211408E-2</v>
      </c>
    </row>
    <row r="70" spans="2:6" ht="15.75" thickBot="1" x14ac:dyDescent="0.3">
      <c r="B70" s="51">
        <v>2018</v>
      </c>
      <c r="C70" s="52">
        <v>2</v>
      </c>
      <c r="D70" s="52">
        <v>2</v>
      </c>
      <c r="E70" s="53">
        <v>20256</v>
      </c>
      <c r="F70" s="54">
        <f t="shared" si="6"/>
        <v>-8.7444249222867976E-2</v>
      </c>
    </row>
    <row r="71" spans="2:6" x14ac:dyDescent="0.25">
      <c r="B71" s="47">
        <v>2018</v>
      </c>
      <c r="C71" s="48">
        <v>3</v>
      </c>
      <c r="D71" s="48">
        <v>1</v>
      </c>
      <c r="E71" s="49">
        <v>19292</v>
      </c>
      <c r="F71" s="55">
        <f t="shared" si="6"/>
        <v>-4.7590837282780463E-2</v>
      </c>
    </row>
    <row r="72" spans="2:6" ht="15.75" thickBot="1" x14ac:dyDescent="0.3">
      <c r="B72" s="51">
        <v>2018</v>
      </c>
      <c r="C72" s="52">
        <v>3</v>
      </c>
      <c r="D72" s="52">
        <v>2</v>
      </c>
      <c r="E72" s="53">
        <v>18635</v>
      </c>
      <c r="F72" s="54">
        <f t="shared" si="6"/>
        <v>-3.4055567074435023E-2</v>
      </c>
    </row>
    <row r="73" spans="2:6" x14ac:dyDescent="0.25">
      <c r="B73" s="47">
        <v>2018</v>
      </c>
      <c r="C73" s="48">
        <v>4</v>
      </c>
      <c r="D73" s="48">
        <v>1</v>
      </c>
      <c r="E73" s="49">
        <v>17222</v>
      </c>
      <c r="F73" s="55">
        <f t="shared" si="6"/>
        <v>-7.5825060370271036E-2</v>
      </c>
    </row>
    <row r="74" spans="2:6" ht="15.75" thickBot="1" x14ac:dyDescent="0.3">
      <c r="B74" s="51">
        <v>2018</v>
      </c>
      <c r="C74" s="52">
        <v>4</v>
      </c>
      <c r="D74" s="52">
        <v>2</v>
      </c>
      <c r="E74" s="53">
        <v>19262</v>
      </c>
      <c r="F74" s="54">
        <f>E74/E73-1</f>
        <v>0.11845314133085583</v>
      </c>
    </row>
    <row r="75" spans="2:6" x14ac:dyDescent="0.25">
      <c r="B75" s="47">
        <v>2018</v>
      </c>
      <c r="C75" s="48">
        <v>5</v>
      </c>
      <c r="D75" s="48">
        <v>1</v>
      </c>
      <c r="E75" s="49">
        <v>19508</v>
      </c>
      <c r="F75" s="55">
        <f>E75/E74-1</f>
        <v>1.2771259474613217E-2</v>
      </c>
    </row>
    <row r="76" spans="2:6" ht="15.75" thickBot="1" x14ac:dyDescent="0.3">
      <c r="B76" s="51">
        <v>2018</v>
      </c>
      <c r="C76" s="52">
        <v>5</v>
      </c>
      <c r="D76" s="52">
        <v>2</v>
      </c>
      <c r="E76" s="53">
        <v>18161</v>
      </c>
      <c r="F76" s="54">
        <f>E76/E75-1</f>
        <v>-6.9048595448021333E-2</v>
      </c>
    </row>
    <row r="77" spans="2:6" x14ac:dyDescent="0.25">
      <c r="B77" s="47">
        <v>2018</v>
      </c>
      <c r="C77" s="48">
        <v>6</v>
      </c>
      <c r="D77" s="48">
        <v>1</v>
      </c>
      <c r="E77" s="49">
        <v>21580</v>
      </c>
      <c r="F77" s="55">
        <f>+E77/E76-1</f>
        <v>0.18826055833929844</v>
      </c>
    </row>
    <row r="78" spans="2:6" ht="15.75" thickBot="1" x14ac:dyDescent="0.3">
      <c r="B78" s="51">
        <v>2018</v>
      </c>
      <c r="C78" s="52">
        <v>6</v>
      </c>
      <c r="D78" s="52">
        <v>2</v>
      </c>
      <c r="E78" s="53">
        <v>21634</v>
      </c>
      <c r="F78" s="54">
        <f t="shared" ref="F78:F84" si="7">E78/E77-1</f>
        <v>2.5023169601483541E-3</v>
      </c>
    </row>
    <row r="79" spans="2:6" x14ac:dyDescent="0.25">
      <c r="B79" s="47">
        <v>2018</v>
      </c>
      <c r="C79" s="48">
        <v>7</v>
      </c>
      <c r="D79" s="48">
        <v>1</v>
      </c>
      <c r="E79" s="49">
        <v>26519</v>
      </c>
      <c r="F79" s="55">
        <f t="shared" si="7"/>
        <v>0.22580197836738458</v>
      </c>
    </row>
    <row r="80" spans="2:6" ht="15.75" thickBot="1" x14ac:dyDescent="0.3">
      <c r="B80" s="51">
        <v>2018</v>
      </c>
      <c r="C80" s="52">
        <v>7</v>
      </c>
      <c r="D80" s="52">
        <v>2</v>
      </c>
      <c r="E80" s="53">
        <v>25454</v>
      </c>
      <c r="F80" s="54">
        <f t="shared" si="7"/>
        <v>-4.0159885365209869E-2</v>
      </c>
    </row>
    <row r="81" spans="2:6" x14ac:dyDescent="0.25">
      <c r="B81" s="47">
        <v>2018</v>
      </c>
      <c r="C81" s="48">
        <v>8</v>
      </c>
      <c r="D81" s="48">
        <v>1</v>
      </c>
      <c r="E81" s="49">
        <v>34076</v>
      </c>
      <c r="F81" s="55">
        <f t="shared" si="7"/>
        <v>0.33872868704329373</v>
      </c>
    </row>
    <row r="82" spans="2:6" ht="15.75" thickBot="1" x14ac:dyDescent="0.3">
      <c r="B82" s="51">
        <v>2018</v>
      </c>
      <c r="C82" s="52">
        <v>8</v>
      </c>
      <c r="D82" s="52">
        <v>2</v>
      </c>
      <c r="E82" s="53">
        <v>32041</v>
      </c>
      <c r="F82" s="54">
        <f t="shared" si="7"/>
        <v>-5.9719450639746485E-2</v>
      </c>
    </row>
    <row r="83" spans="2:6" x14ac:dyDescent="0.25">
      <c r="B83" s="47">
        <v>2018</v>
      </c>
      <c r="C83" s="48">
        <v>9</v>
      </c>
      <c r="D83" s="48">
        <v>1</v>
      </c>
      <c r="E83" s="49">
        <v>38811</v>
      </c>
      <c r="F83" s="55">
        <f t="shared" si="7"/>
        <v>0.2112917824037952</v>
      </c>
    </row>
    <row r="84" spans="2:6" ht="15.75" thickBot="1" x14ac:dyDescent="0.3">
      <c r="B84" s="51">
        <v>2018</v>
      </c>
      <c r="C84" s="52">
        <v>9</v>
      </c>
      <c r="D84" s="52">
        <v>2</v>
      </c>
      <c r="E84" s="53">
        <v>39143</v>
      </c>
      <c r="F84" s="54">
        <f t="shared" si="7"/>
        <v>8.5542758496301996E-3</v>
      </c>
    </row>
    <row r="85" spans="2:6" x14ac:dyDescent="0.25">
      <c r="B85" s="47">
        <v>2018</v>
      </c>
      <c r="C85" s="48">
        <v>10</v>
      </c>
      <c r="D85" s="48">
        <v>1</v>
      </c>
      <c r="E85" s="49">
        <v>41981</v>
      </c>
      <c r="F85" s="55">
        <f t="shared" ref="F85:F94" si="8">E85/E84-1</f>
        <v>7.2503385024142331E-2</v>
      </c>
    </row>
    <row r="86" spans="2:6" ht="15.75" thickBot="1" x14ac:dyDescent="0.3">
      <c r="B86" s="51">
        <v>2018</v>
      </c>
      <c r="C86" s="52">
        <v>10</v>
      </c>
      <c r="D86" s="52">
        <v>2</v>
      </c>
      <c r="E86" s="53">
        <v>41945</v>
      </c>
      <c r="F86" s="54">
        <f t="shared" si="8"/>
        <v>-8.5753078773731506E-4</v>
      </c>
    </row>
    <row r="87" spans="2:6" ht="15.75" thickBot="1" x14ac:dyDescent="0.3">
      <c r="B87" s="51">
        <v>2018</v>
      </c>
      <c r="C87" s="52">
        <v>11</v>
      </c>
      <c r="D87" s="52">
        <v>1</v>
      </c>
      <c r="E87" s="53">
        <v>42412</v>
      </c>
      <c r="F87" s="54">
        <f t="shared" si="8"/>
        <v>1.1133627369174004E-2</v>
      </c>
    </row>
    <row r="88" spans="2:6" ht="15.75" thickBot="1" x14ac:dyDescent="0.3">
      <c r="B88" s="51">
        <v>2018</v>
      </c>
      <c r="C88" s="52">
        <v>11</v>
      </c>
      <c r="D88" s="52">
        <v>2</v>
      </c>
      <c r="E88" s="53">
        <v>42966</v>
      </c>
      <c r="F88" s="54">
        <f t="shared" si="8"/>
        <v>1.3062340846930143E-2</v>
      </c>
    </row>
    <row r="89" spans="2:6" x14ac:dyDescent="0.25">
      <c r="B89" s="47">
        <v>2018</v>
      </c>
      <c r="C89" s="48">
        <v>12</v>
      </c>
      <c r="D89" s="48">
        <v>1</v>
      </c>
      <c r="E89" s="49">
        <v>36450</v>
      </c>
      <c r="F89" s="55">
        <f t="shared" si="8"/>
        <v>-0.15165479681608718</v>
      </c>
    </row>
    <row r="90" spans="2:6" ht="15.75" thickBot="1" x14ac:dyDescent="0.3">
      <c r="B90" s="51">
        <v>2018</v>
      </c>
      <c r="C90" s="52">
        <v>12</v>
      </c>
      <c r="D90" s="52">
        <v>2</v>
      </c>
      <c r="E90" s="53">
        <v>36181</v>
      </c>
      <c r="F90" s="54">
        <f t="shared" si="8"/>
        <v>-7.3799725651577663E-3</v>
      </c>
    </row>
    <row r="91" spans="2:6" x14ac:dyDescent="0.25">
      <c r="B91" s="47">
        <v>2019</v>
      </c>
      <c r="C91" s="48">
        <v>1</v>
      </c>
      <c r="D91" s="48">
        <v>1</v>
      </c>
      <c r="E91" s="49">
        <v>28651</v>
      </c>
      <c r="F91" s="55">
        <f t="shared" si="8"/>
        <v>-0.20812028412702799</v>
      </c>
    </row>
    <row r="92" spans="2:6" ht="15.75" thickBot="1" x14ac:dyDescent="0.3">
      <c r="B92" s="51">
        <v>2019</v>
      </c>
      <c r="C92" s="52">
        <v>1</v>
      </c>
      <c r="D92" s="52">
        <v>2</v>
      </c>
      <c r="E92" s="53">
        <v>27909</v>
      </c>
      <c r="F92" s="54">
        <f t="shared" si="8"/>
        <v>-2.5897874419741007E-2</v>
      </c>
    </row>
    <row r="93" spans="2:6" x14ac:dyDescent="0.25">
      <c r="B93" s="47">
        <v>2019</v>
      </c>
      <c r="C93" s="48">
        <v>2</v>
      </c>
      <c r="D93" s="48">
        <v>1</v>
      </c>
      <c r="E93" s="49">
        <v>23326</v>
      </c>
      <c r="F93" s="55">
        <f t="shared" si="8"/>
        <v>-0.16421226127772404</v>
      </c>
    </row>
    <row r="94" spans="2:6" ht="15.75" thickBot="1" x14ac:dyDescent="0.3">
      <c r="B94" s="51">
        <v>2019</v>
      </c>
      <c r="C94" s="52">
        <v>2</v>
      </c>
      <c r="D94" s="52">
        <v>2</v>
      </c>
      <c r="E94" s="53">
        <v>25324</v>
      </c>
      <c r="F94" s="54">
        <f t="shared" si="8"/>
        <v>8.5655491725971089E-2</v>
      </c>
    </row>
    <row r="95" spans="2:6" x14ac:dyDescent="0.25">
      <c r="B95" s="47">
        <v>2019</v>
      </c>
      <c r="C95" s="48">
        <v>3</v>
      </c>
      <c r="D95" s="48">
        <v>1</v>
      </c>
      <c r="E95" s="49">
        <v>23930</v>
      </c>
      <c r="F95" s="55">
        <f t="shared" ref="F95:F101" si="9">E95/E94-1</f>
        <v>-5.5046596114357915E-2</v>
      </c>
    </row>
    <row r="96" spans="2:6" ht="15.75" thickBot="1" x14ac:dyDescent="0.3">
      <c r="B96" s="51">
        <v>2019</v>
      </c>
      <c r="C96" s="52">
        <v>3</v>
      </c>
      <c r="D96" s="52">
        <v>2</v>
      </c>
      <c r="E96" s="53">
        <v>21713</v>
      </c>
      <c r="F96" s="54">
        <f t="shared" si="9"/>
        <v>-9.2645215211032195E-2</v>
      </c>
    </row>
    <row r="97" spans="2:6" x14ac:dyDescent="0.25">
      <c r="B97" s="47">
        <v>2019</v>
      </c>
      <c r="C97" s="48">
        <v>4</v>
      </c>
      <c r="D97" s="48">
        <v>1</v>
      </c>
      <c r="E97" s="49">
        <v>17854</v>
      </c>
      <c r="F97" s="55">
        <f t="shared" si="9"/>
        <v>-0.17772762860958868</v>
      </c>
    </row>
    <row r="98" spans="2:6" ht="15.75" thickBot="1" x14ac:dyDescent="0.3">
      <c r="B98" s="51">
        <v>2019</v>
      </c>
      <c r="C98" s="52">
        <v>4</v>
      </c>
      <c r="D98" s="52">
        <v>2</v>
      </c>
      <c r="E98" s="53">
        <v>16166</v>
      </c>
      <c r="F98" s="54">
        <f t="shared" si="9"/>
        <v>-9.4544639856614765E-2</v>
      </c>
    </row>
    <row r="99" spans="2:6" x14ac:dyDescent="0.25">
      <c r="B99" s="47">
        <v>2019</v>
      </c>
      <c r="C99" s="48">
        <v>5</v>
      </c>
      <c r="D99" s="48">
        <v>1</v>
      </c>
      <c r="E99" s="49">
        <v>15375</v>
      </c>
      <c r="F99" s="55">
        <f t="shared" si="9"/>
        <v>-4.8929852777434113E-2</v>
      </c>
    </row>
    <row r="100" spans="2:6" ht="15.75" thickBot="1" x14ac:dyDescent="0.3">
      <c r="B100" s="51">
        <v>2019</v>
      </c>
      <c r="C100" s="52">
        <v>5</v>
      </c>
      <c r="D100" s="52">
        <v>2</v>
      </c>
      <c r="E100" s="53">
        <v>15510</v>
      </c>
      <c r="F100" s="54">
        <f t="shared" si="9"/>
        <v>8.7804878048780566E-3</v>
      </c>
    </row>
    <row r="101" spans="2:6" x14ac:dyDescent="0.25">
      <c r="B101" s="47">
        <v>2019</v>
      </c>
      <c r="C101" s="48">
        <v>6</v>
      </c>
      <c r="D101" s="48">
        <v>1</v>
      </c>
      <c r="E101" s="49">
        <v>19874</v>
      </c>
      <c r="F101" s="55">
        <f t="shared" si="9"/>
        <v>0.28136686009026435</v>
      </c>
    </row>
    <row r="102" spans="2:6" ht="15.75" thickBot="1" x14ac:dyDescent="0.3">
      <c r="B102" s="51">
        <v>2019</v>
      </c>
      <c r="C102" s="52">
        <v>6</v>
      </c>
      <c r="D102" s="52">
        <v>2</v>
      </c>
      <c r="E102" s="53">
        <v>24239</v>
      </c>
      <c r="F102" s="54">
        <f t="shared" ref="F102:F108" si="10">E102/E101-1</f>
        <v>0.21963369226124585</v>
      </c>
    </row>
    <row r="103" spans="2:6" x14ac:dyDescent="0.25">
      <c r="B103" s="47">
        <v>2019</v>
      </c>
      <c r="C103" s="48">
        <v>7</v>
      </c>
      <c r="D103" s="48">
        <v>1</v>
      </c>
      <c r="E103" s="49">
        <v>24711</v>
      </c>
      <c r="F103" s="55">
        <f t="shared" si="10"/>
        <v>1.9472750526011717E-2</v>
      </c>
    </row>
    <row r="104" spans="2:6" ht="15.75" thickBot="1" x14ac:dyDescent="0.3">
      <c r="B104" s="51">
        <v>2019</v>
      </c>
      <c r="C104" s="52">
        <v>7</v>
      </c>
      <c r="D104" s="52">
        <v>2</v>
      </c>
      <c r="E104" s="53">
        <v>25000</v>
      </c>
      <c r="F104" s="54">
        <f t="shared" si="10"/>
        <v>1.1695196471207092E-2</v>
      </c>
    </row>
    <row r="105" spans="2:6" x14ac:dyDescent="0.25">
      <c r="B105" s="47">
        <v>2019</v>
      </c>
      <c r="C105" s="48">
        <v>8</v>
      </c>
      <c r="D105" s="48">
        <v>1</v>
      </c>
      <c r="E105" s="49">
        <v>34969</v>
      </c>
      <c r="F105" s="55">
        <f t="shared" si="10"/>
        <v>0.39876</v>
      </c>
    </row>
    <row r="106" spans="2:6" ht="15.75" thickBot="1" x14ac:dyDescent="0.3">
      <c r="B106" s="51">
        <v>2019</v>
      </c>
      <c r="C106" s="52">
        <v>8</v>
      </c>
      <c r="D106" s="52">
        <v>2</v>
      </c>
      <c r="E106" s="53">
        <v>34410</v>
      </c>
      <c r="F106" s="54">
        <f t="shared" si="10"/>
        <v>-1.5985587234407572E-2</v>
      </c>
    </row>
    <row r="107" spans="2:6" x14ac:dyDescent="0.25">
      <c r="B107" s="47">
        <v>2019</v>
      </c>
      <c r="C107" s="48">
        <v>9</v>
      </c>
      <c r="D107" s="48">
        <v>1</v>
      </c>
      <c r="E107" s="49">
        <v>39689</v>
      </c>
      <c r="F107" s="55">
        <f t="shared" si="10"/>
        <v>0.15341470502760823</v>
      </c>
    </row>
    <row r="108" spans="2:6" ht="15.75" thickBot="1" x14ac:dyDescent="0.3">
      <c r="B108" s="51">
        <v>2019</v>
      </c>
      <c r="C108" s="52">
        <v>9</v>
      </c>
      <c r="D108" s="52">
        <v>2</v>
      </c>
      <c r="E108" s="53">
        <v>37345</v>
      </c>
      <c r="F108" s="54">
        <f t="shared" si="10"/>
        <v>-5.9059185164655248E-2</v>
      </c>
    </row>
    <row r="109" spans="2:6" x14ac:dyDescent="0.25">
      <c r="B109" s="47">
        <v>2019</v>
      </c>
      <c r="C109" s="48">
        <v>10</v>
      </c>
      <c r="D109" s="48">
        <v>1</v>
      </c>
      <c r="E109" s="49">
        <v>38716</v>
      </c>
      <c r="F109" s="55">
        <f>E109/E108-1</f>
        <v>3.6711741866380931E-2</v>
      </c>
    </row>
    <row r="110" spans="2:6" ht="15.75" thickBot="1" x14ac:dyDescent="0.3">
      <c r="B110" s="51">
        <v>2019</v>
      </c>
      <c r="C110" s="52">
        <v>10</v>
      </c>
      <c r="D110" s="52">
        <v>2</v>
      </c>
      <c r="E110" s="53">
        <v>38712</v>
      </c>
      <c r="F110" s="54">
        <f>E110/E109-1</f>
        <v>-1.0331645831185288E-4</v>
      </c>
    </row>
    <row r="111" spans="2:6" x14ac:dyDescent="0.25">
      <c r="B111" s="47">
        <v>2019</v>
      </c>
      <c r="C111" s="48">
        <v>11</v>
      </c>
      <c r="D111" s="48">
        <v>1</v>
      </c>
      <c r="E111" s="49">
        <v>38681</v>
      </c>
      <c r="F111" s="55">
        <f>E111/E110-1</f>
        <v>-8.0078528621618794E-4</v>
      </c>
    </row>
    <row r="112" spans="2:6" ht="15.75" thickBot="1" x14ac:dyDescent="0.3">
      <c r="B112" s="51">
        <v>2019</v>
      </c>
      <c r="C112" s="52">
        <v>11</v>
      </c>
      <c r="D112" s="52">
        <v>2</v>
      </c>
      <c r="E112" s="53">
        <v>37968</v>
      </c>
      <c r="F112" s="54">
        <f>E112/E111-1</f>
        <v>-1.8432822315865627E-2</v>
      </c>
    </row>
    <row r="113" spans="2:6" x14ac:dyDescent="0.25">
      <c r="B113" s="47">
        <v>2019</v>
      </c>
      <c r="C113" s="48">
        <v>12</v>
      </c>
      <c r="D113" s="48">
        <v>1</v>
      </c>
      <c r="E113" s="49">
        <v>36258</v>
      </c>
      <c r="F113" s="55">
        <v>-4.4999999999999998E-2</v>
      </c>
    </row>
    <row r="114" spans="2:6" ht="15.75" thickBot="1" x14ac:dyDescent="0.3">
      <c r="B114" s="51">
        <v>2019</v>
      </c>
      <c r="C114" s="52">
        <v>12</v>
      </c>
      <c r="D114" s="52">
        <v>2</v>
      </c>
      <c r="E114" s="53">
        <v>35748</v>
      </c>
      <c r="F114" s="54">
        <f>E114/E113-1</f>
        <v>-1.4065861327155371E-2</v>
      </c>
    </row>
    <row r="115" spans="2:6" x14ac:dyDescent="0.25">
      <c r="B115" s="47">
        <v>2020</v>
      </c>
      <c r="C115" s="48">
        <v>1</v>
      </c>
      <c r="D115" s="48">
        <v>1</v>
      </c>
      <c r="E115" s="49">
        <v>33050</v>
      </c>
      <c r="F115" s="55">
        <f>E115/E114-1</f>
        <v>-7.5472753720487895E-2</v>
      </c>
    </row>
    <row r="116" spans="2:6" ht="15.75" thickBot="1" x14ac:dyDescent="0.3">
      <c r="B116" s="51">
        <v>2020</v>
      </c>
      <c r="C116" s="52">
        <v>1</v>
      </c>
      <c r="D116" s="52">
        <v>2</v>
      </c>
      <c r="E116" s="53">
        <v>33165</v>
      </c>
      <c r="F116" s="54">
        <f>E116/E115-1</f>
        <v>3.4795763993948903E-3</v>
      </c>
    </row>
    <row r="117" spans="2:6" x14ac:dyDescent="0.25">
      <c r="B117" s="47">
        <v>2020</v>
      </c>
      <c r="C117" s="48">
        <v>2</v>
      </c>
      <c r="D117" s="48">
        <v>1</v>
      </c>
      <c r="E117" s="49">
        <v>29006</v>
      </c>
      <c r="F117" s="55">
        <f>E117/E116-1</f>
        <v>-0.12540328659731648</v>
      </c>
    </row>
    <row r="118" spans="2:6" ht="15.75" thickBot="1" x14ac:dyDescent="0.3">
      <c r="B118" s="51">
        <v>2020</v>
      </c>
      <c r="C118" s="52">
        <v>2</v>
      </c>
      <c r="D118" s="52">
        <v>2</v>
      </c>
      <c r="E118" s="53">
        <v>28181</v>
      </c>
      <c r="F118" s="54">
        <v>-2.9000000000000001E-2</v>
      </c>
    </row>
    <row r="119" spans="2:6" x14ac:dyDescent="0.25">
      <c r="B119" s="47">
        <v>2020</v>
      </c>
      <c r="C119" s="48">
        <v>3</v>
      </c>
      <c r="D119" s="48">
        <v>1</v>
      </c>
      <c r="E119" s="49">
        <v>25576</v>
      </c>
      <c r="F119" s="55">
        <f t="shared" ref="F119:F125" si="11">E119/E118-1</f>
        <v>-9.2438167559703355E-2</v>
      </c>
    </row>
    <row r="120" spans="2:6" ht="15.75" thickBot="1" x14ac:dyDescent="0.3">
      <c r="B120" s="51">
        <v>2020</v>
      </c>
      <c r="C120" s="52">
        <v>3</v>
      </c>
      <c r="D120" s="52">
        <v>2</v>
      </c>
      <c r="E120" s="53">
        <v>24209</v>
      </c>
      <c r="F120" s="54">
        <f t="shared" si="11"/>
        <v>-5.3448545511416978E-2</v>
      </c>
    </row>
    <row r="121" spans="2:6" x14ac:dyDescent="0.25">
      <c r="B121" s="47">
        <v>2020</v>
      </c>
      <c r="C121" s="48">
        <v>4</v>
      </c>
      <c r="D121" s="48">
        <v>1</v>
      </c>
      <c r="E121" s="49">
        <v>20302</v>
      </c>
      <c r="F121" s="55">
        <f t="shared" si="11"/>
        <v>-0.16138626130777811</v>
      </c>
    </row>
    <row r="122" spans="2:6" ht="15.75" thickBot="1" x14ac:dyDescent="0.3">
      <c r="B122" s="51">
        <v>2020</v>
      </c>
      <c r="C122" s="52">
        <v>4</v>
      </c>
      <c r="D122" s="52">
        <v>2</v>
      </c>
      <c r="E122" s="53">
        <v>20601</v>
      </c>
      <c r="F122" s="54">
        <f t="shared" si="11"/>
        <v>1.4727613043050036E-2</v>
      </c>
    </row>
    <row r="123" spans="2:6" x14ac:dyDescent="0.25">
      <c r="B123" s="47">
        <v>2020</v>
      </c>
      <c r="C123" s="48">
        <v>5</v>
      </c>
      <c r="D123" s="48">
        <v>1</v>
      </c>
      <c r="E123" s="49">
        <v>16442</v>
      </c>
      <c r="F123" s="55">
        <f t="shared" si="11"/>
        <v>-0.20188340371826607</v>
      </c>
    </row>
    <row r="124" spans="2:6" ht="15.75" thickBot="1" x14ac:dyDescent="0.3">
      <c r="B124" s="51">
        <v>2020</v>
      </c>
      <c r="C124" s="52">
        <v>5</v>
      </c>
      <c r="D124" s="52">
        <v>2</v>
      </c>
      <c r="E124" s="53">
        <v>16787</v>
      </c>
      <c r="F124" s="54">
        <f t="shared" si="11"/>
        <v>2.0982848801848863E-2</v>
      </c>
    </row>
    <row r="125" spans="2:6" x14ac:dyDescent="0.25">
      <c r="B125" s="47">
        <v>2020</v>
      </c>
      <c r="C125" s="48">
        <v>6</v>
      </c>
      <c r="D125" s="48">
        <v>1</v>
      </c>
      <c r="E125" s="49">
        <v>21968</v>
      </c>
      <c r="F125" s="55">
        <f t="shared" si="11"/>
        <v>0.30863167927562984</v>
      </c>
    </row>
    <row r="126" spans="2:6" ht="15.75" thickBot="1" x14ac:dyDescent="0.3">
      <c r="B126" s="51">
        <v>2020</v>
      </c>
      <c r="C126" s="52">
        <v>6</v>
      </c>
      <c r="D126" s="52">
        <v>2</v>
      </c>
      <c r="E126" s="53">
        <v>21410</v>
      </c>
      <c r="F126" s="54">
        <f t="shared" ref="F126:F132" si="12">E126/E125-1</f>
        <v>-2.5400582665695559E-2</v>
      </c>
    </row>
    <row r="127" spans="2:6" x14ac:dyDescent="0.25">
      <c r="B127" s="47">
        <v>2020</v>
      </c>
      <c r="C127" s="48">
        <v>7</v>
      </c>
      <c r="D127" s="48">
        <v>1</v>
      </c>
      <c r="E127" s="49">
        <v>25688</v>
      </c>
      <c r="F127" s="55">
        <f t="shared" si="12"/>
        <v>0.19981317141522648</v>
      </c>
    </row>
    <row r="128" spans="2:6" ht="15.75" thickBot="1" x14ac:dyDescent="0.3">
      <c r="B128" s="51">
        <v>2020</v>
      </c>
      <c r="C128" s="52">
        <v>7</v>
      </c>
      <c r="D128" s="52">
        <v>2</v>
      </c>
      <c r="E128" s="53">
        <v>23995</v>
      </c>
      <c r="F128" s="54">
        <f t="shared" si="12"/>
        <v>-6.590625973217068E-2</v>
      </c>
    </row>
    <row r="129" spans="2:6" x14ac:dyDescent="0.25">
      <c r="B129" s="47">
        <v>2020</v>
      </c>
      <c r="C129" s="48">
        <v>8</v>
      </c>
      <c r="D129" s="48">
        <v>1</v>
      </c>
      <c r="E129" s="49">
        <v>32696</v>
      </c>
      <c r="F129" s="55">
        <f t="shared" si="12"/>
        <v>0.36261721191914975</v>
      </c>
    </row>
    <row r="130" spans="2:6" ht="15.75" thickBot="1" x14ac:dyDescent="0.3">
      <c r="B130" s="51">
        <v>2020</v>
      </c>
      <c r="C130" s="52">
        <v>8</v>
      </c>
      <c r="D130" s="52">
        <v>2</v>
      </c>
      <c r="E130" s="53">
        <v>31331</v>
      </c>
      <c r="F130" s="54">
        <f t="shared" si="12"/>
        <v>-4.1748226082701234E-2</v>
      </c>
    </row>
    <row r="131" spans="2:6" x14ac:dyDescent="0.25">
      <c r="B131" s="60">
        <v>2020</v>
      </c>
      <c r="C131" s="61">
        <v>9</v>
      </c>
      <c r="D131" s="61">
        <v>1</v>
      </c>
      <c r="E131" s="62">
        <v>35656</v>
      </c>
      <c r="F131" s="63">
        <f t="shared" si="12"/>
        <v>0.13804219463151512</v>
      </c>
    </row>
    <row r="132" spans="2:6" ht="15.75" thickBot="1" x14ac:dyDescent="0.3">
      <c r="B132" s="51">
        <v>2020</v>
      </c>
      <c r="C132" s="52">
        <v>9</v>
      </c>
      <c r="D132" s="52">
        <v>2</v>
      </c>
      <c r="E132" s="53">
        <v>33791</v>
      </c>
      <c r="F132" s="54">
        <f t="shared" si="12"/>
        <v>-5.230536235135741E-2</v>
      </c>
    </row>
    <row r="133" spans="2:6" x14ac:dyDescent="0.25">
      <c r="B133" s="60">
        <v>2020</v>
      </c>
      <c r="C133" s="61">
        <v>10</v>
      </c>
      <c r="D133" s="61">
        <v>1</v>
      </c>
      <c r="E133" s="62">
        <v>35090</v>
      </c>
      <c r="F133" s="63">
        <f t="shared" ref="F133:F139" si="13">E133/E132-1</f>
        <v>3.8442188748483375E-2</v>
      </c>
    </row>
    <row r="134" spans="2:6" ht="15.75" thickBot="1" x14ac:dyDescent="0.3">
      <c r="B134" s="51">
        <v>2020</v>
      </c>
      <c r="C134" s="52">
        <v>10</v>
      </c>
      <c r="D134" s="52">
        <v>2</v>
      </c>
      <c r="E134" s="53">
        <v>34648</v>
      </c>
      <c r="F134" s="54">
        <f t="shared" si="13"/>
        <v>-1.2596181248218818E-2</v>
      </c>
    </row>
    <row r="135" spans="2:6" x14ac:dyDescent="0.25">
      <c r="B135" s="60">
        <v>2020</v>
      </c>
      <c r="C135" s="61">
        <v>11</v>
      </c>
      <c r="D135" s="61">
        <v>1</v>
      </c>
      <c r="E135" s="62">
        <v>35418</v>
      </c>
      <c r="F135" s="63">
        <f t="shared" si="13"/>
        <v>2.2223504964211438E-2</v>
      </c>
    </row>
    <row r="136" spans="2:6" ht="15.75" thickBot="1" x14ac:dyDescent="0.3">
      <c r="B136" s="51">
        <v>2020</v>
      </c>
      <c r="C136" s="52">
        <v>11</v>
      </c>
      <c r="D136" s="52">
        <v>2</v>
      </c>
      <c r="E136" s="53">
        <v>35303</v>
      </c>
      <c r="F136" s="54">
        <f t="shared" si="13"/>
        <v>-3.2469365859167931E-3</v>
      </c>
    </row>
    <row r="137" spans="2:6" x14ac:dyDescent="0.25">
      <c r="B137" s="60">
        <v>2020</v>
      </c>
      <c r="C137" s="61">
        <v>12</v>
      </c>
      <c r="D137" s="61">
        <v>1</v>
      </c>
      <c r="E137" s="62">
        <v>32062</v>
      </c>
      <c r="F137" s="63">
        <f t="shared" si="13"/>
        <v>-9.1805229017363987E-2</v>
      </c>
    </row>
    <row r="138" spans="2:6" ht="15.75" thickBot="1" x14ac:dyDescent="0.3">
      <c r="B138" s="51">
        <v>2020</v>
      </c>
      <c r="C138" s="52">
        <v>12</v>
      </c>
      <c r="D138" s="52">
        <v>2</v>
      </c>
      <c r="E138" s="53">
        <v>31701</v>
      </c>
      <c r="F138" s="54">
        <f t="shared" si="13"/>
        <v>-1.1259434844987815E-2</v>
      </c>
    </row>
    <row r="139" spans="2:6" x14ac:dyDescent="0.25">
      <c r="B139" s="60">
        <v>2021</v>
      </c>
      <c r="C139" s="61">
        <v>1</v>
      </c>
      <c r="D139" s="61">
        <v>1</v>
      </c>
      <c r="E139" s="62">
        <v>30313</v>
      </c>
      <c r="F139" s="63">
        <f t="shared" si="13"/>
        <v>-4.3784107756853041E-2</v>
      </c>
    </row>
    <row r="140" spans="2:6" ht="15.75" thickBot="1" x14ac:dyDescent="0.3">
      <c r="B140" s="51">
        <v>2021</v>
      </c>
      <c r="C140" s="52">
        <v>1</v>
      </c>
      <c r="D140" s="52">
        <v>2</v>
      </c>
      <c r="E140" s="53">
        <v>29606</v>
      </c>
      <c r="F140" s="54">
        <f t="shared" ref="F140:F146" si="14">E140/E139-1</f>
        <v>-2.3323326625540153E-2</v>
      </c>
    </row>
    <row r="141" spans="2:6" x14ac:dyDescent="0.25">
      <c r="B141" s="60">
        <v>2021</v>
      </c>
      <c r="C141" s="61">
        <v>2</v>
      </c>
      <c r="D141" s="61">
        <v>1</v>
      </c>
      <c r="E141" s="62">
        <v>28707</v>
      </c>
      <c r="F141" s="63">
        <f t="shared" si="14"/>
        <v>-3.0365466459501445E-2</v>
      </c>
    </row>
    <row r="142" spans="2:6" ht="15.75" thickBot="1" x14ac:dyDescent="0.3">
      <c r="B142" s="51">
        <v>2021</v>
      </c>
      <c r="C142" s="52">
        <v>2</v>
      </c>
      <c r="D142" s="52">
        <v>2</v>
      </c>
      <c r="E142" s="53">
        <v>26883</v>
      </c>
      <c r="F142" s="54">
        <f t="shared" si="14"/>
        <v>-6.3538509771135954E-2</v>
      </c>
    </row>
    <row r="143" spans="2:6" x14ac:dyDescent="0.25">
      <c r="B143" s="60">
        <v>2021</v>
      </c>
      <c r="C143" s="61">
        <v>3</v>
      </c>
      <c r="D143" s="61">
        <v>1</v>
      </c>
      <c r="E143" s="62">
        <v>25554</v>
      </c>
      <c r="F143" s="63">
        <f t="shared" si="14"/>
        <v>-4.9436446825131153E-2</v>
      </c>
    </row>
    <row r="144" spans="2:6" ht="15.75" thickBot="1" x14ac:dyDescent="0.3">
      <c r="B144" s="51">
        <v>2021</v>
      </c>
      <c r="C144" s="52">
        <v>3</v>
      </c>
      <c r="D144" s="52">
        <v>2</v>
      </c>
      <c r="E144" s="53">
        <v>26872</v>
      </c>
      <c r="F144" s="54">
        <f t="shared" si="14"/>
        <v>5.1577052516240229E-2</v>
      </c>
    </row>
    <row r="145" spans="2:6" x14ac:dyDescent="0.25">
      <c r="B145" s="60">
        <v>2021</v>
      </c>
      <c r="C145" s="61">
        <v>4</v>
      </c>
      <c r="D145" s="61">
        <v>1</v>
      </c>
      <c r="E145" s="62">
        <v>25104</v>
      </c>
      <c r="F145" s="63">
        <f t="shared" si="14"/>
        <v>-6.5793390890145909E-2</v>
      </c>
    </row>
    <row r="146" spans="2:6" ht="15.75" thickBot="1" x14ac:dyDescent="0.3">
      <c r="B146" s="51">
        <v>2021</v>
      </c>
      <c r="C146" s="52">
        <v>4</v>
      </c>
      <c r="D146" s="52">
        <v>2</v>
      </c>
      <c r="E146" s="53">
        <v>25040</v>
      </c>
      <c r="F146" s="54">
        <f t="shared" si="14"/>
        <v>-2.5493945188017619E-3</v>
      </c>
    </row>
    <row r="147" spans="2:6" x14ac:dyDescent="0.25">
      <c r="B147" s="60">
        <v>2021</v>
      </c>
      <c r="C147" s="61">
        <v>5</v>
      </c>
      <c r="D147" s="61">
        <v>1</v>
      </c>
      <c r="E147" s="62">
        <v>22020</v>
      </c>
      <c r="F147" s="63">
        <f t="shared" ref="F147:F153" si="15">E147/E146-1</f>
        <v>-0.12060702875399365</v>
      </c>
    </row>
    <row r="148" spans="2:6" ht="15.75" thickBot="1" x14ac:dyDescent="0.3">
      <c r="B148" s="51">
        <v>2021</v>
      </c>
      <c r="C148" s="52">
        <v>5</v>
      </c>
      <c r="D148" s="52">
        <v>2</v>
      </c>
      <c r="E148" s="53">
        <v>21140</v>
      </c>
      <c r="F148" s="54">
        <f t="shared" si="15"/>
        <v>-3.9963669391462342E-2</v>
      </c>
    </row>
    <row r="149" spans="2:6" x14ac:dyDescent="0.25">
      <c r="B149" s="60">
        <v>2021</v>
      </c>
      <c r="C149" s="61">
        <v>6</v>
      </c>
      <c r="D149" s="61">
        <v>1</v>
      </c>
      <c r="E149" s="62">
        <v>22825</v>
      </c>
      <c r="F149" s="63">
        <f t="shared" si="15"/>
        <v>7.9706717123935622E-2</v>
      </c>
    </row>
    <row r="150" spans="2:6" ht="15.75" thickBot="1" x14ac:dyDescent="0.3">
      <c r="B150" s="51">
        <v>2021</v>
      </c>
      <c r="C150" s="52">
        <v>6</v>
      </c>
      <c r="D150" s="52">
        <v>2</v>
      </c>
      <c r="E150" s="53">
        <v>21522</v>
      </c>
      <c r="F150" s="54">
        <f t="shared" si="15"/>
        <v>-5.7086527929901432E-2</v>
      </c>
    </row>
    <row r="151" spans="2:6" x14ac:dyDescent="0.25">
      <c r="B151" s="60">
        <v>2021</v>
      </c>
      <c r="C151" s="61">
        <v>7</v>
      </c>
      <c r="D151" s="61">
        <v>1</v>
      </c>
      <c r="E151" s="62">
        <v>24278</v>
      </c>
      <c r="F151" s="63">
        <f t="shared" si="15"/>
        <v>0.12805501347458415</v>
      </c>
    </row>
    <row r="152" spans="2:6" ht="15.75" thickBot="1" x14ac:dyDescent="0.3">
      <c r="B152" s="51">
        <v>2021</v>
      </c>
      <c r="C152" s="52">
        <v>7</v>
      </c>
      <c r="D152" s="52">
        <v>2</v>
      </c>
      <c r="E152" s="53">
        <v>22405</v>
      </c>
      <c r="F152" s="54">
        <f t="shared" si="15"/>
        <v>-7.7148035258258529E-2</v>
      </c>
    </row>
    <row r="153" spans="2:6" x14ac:dyDescent="0.25">
      <c r="B153" s="60">
        <v>2021</v>
      </c>
      <c r="C153" s="61">
        <v>8</v>
      </c>
      <c r="D153" s="61">
        <v>1</v>
      </c>
      <c r="E153" s="62">
        <v>24084</v>
      </c>
      <c r="F153" s="63">
        <f t="shared" si="15"/>
        <v>7.4938629770140652E-2</v>
      </c>
    </row>
    <row r="154" spans="2:6" ht="15.75" thickBot="1" x14ac:dyDescent="0.3">
      <c r="B154" s="51">
        <v>2021</v>
      </c>
      <c r="C154" s="52">
        <v>8</v>
      </c>
      <c r="D154" s="52">
        <v>2</v>
      </c>
      <c r="E154" s="53">
        <v>22543</v>
      </c>
      <c r="F154" s="54">
        <f t="shared" ref="F154:F160" si="16">E154/E153-1</f>
        <v>-6.3984387975419388E-2</v>
      </c>
    </row>
    <row r="155" spans="2:6" x14ac:dyDescent="0.25">
      <c r="B155" s="60">
        <v>2021</v>
      </c>
      <c r="C155" s="61">
        <v>9</v>
      </c>
      <c r="D155" s="61">
        <v>1</v>
      </c>
      <c r="E155" s="62">
        <v>25093</v>
      </c>
      <c r="F155" s="63">
        <f t="shared" si="16"/>
        <v>0.11311715388368904</v>
      </c>
    </row>
    <row r="156" spans="2:6" ht="15.75" thickBot="1" x14ac:dyDescent="0.3">
      <c r="B156" s="51">
        <v>2021</v>
      </c>
      <c r="C156" s="52">
        <v>9</v>
      </c>
      <c r="D156" s="52">
        <v>2</v>
      </c>
      <c r="E156" s="53">
        <v>24476</v>
      </c>
      <c r="F156" s="54">
        <f t="shared" si="16"/>
        <v>-2.4588530665922814E-2</v>
      </c>
    </row>
    <row r="157" spans="2:6" x14ac:dyDescent="0.25">
      <c r="B157" s="60">
        <v>2021</v>
      </c>
      <c r="C157" s="61">
        <v>10</v>
      </c>
      <c r="D157" s="61">
        <v>1</v>
      </c>
      <c r="E157" s="62">
        <v>28667</v>
      </c>
      <c r="F157" s="63">
        <f t="shared" si="16"/>
        <v>0.17122895898022561</v>
      </c>
    </row>
    <row r="158" spans="2:6" ht="15.75" thickBot="1" x14ac:dyDescent="0.3">
      <c r="B158" s="51">
        <v>2021</v>
      </c>
      <c r="C158" s="52">
        <v>10</v>
      </c>
      <c r="D158" s="52">
        <v>2</v>
      </c>
      <c r="E158" s="53">
        <v>27836</v>
      </c>
      <c r="F158" s="54">
        <f t="shared" si="16"/>
        <v>-2.8988035022848524E-2</v>
      </c>
    </row>
    <row r="159" spans="2:6" x14ac:dyDescent="0.25">
      <c r="B159" s="60">
        <v>2021</v>
      </c>
      <c r="C159" s="61">
        <v>11</v>
      </c>
      <c r="D159" s="61">
        <v>1</v>
      </c>
      <c r="E159" s="62">
        <v>29915</v>
      </c>
      <c r="F159" s="63">
        <f t="shared" si="16"/>
        <v>7.4687455094122779E-2</v>
      </c>
    </row>
    <row r="160" spans="2:6" ht="15.75" thickBot="1" x14ac:dyDescent="0.3">
      <c r="B160" s="51">
        <v>2021</v>
      </c>
      <c r="C160" s="52">
        <v>11</v>
      </c>
      <c r="D160" s="52">
        <v>2</v>
      </c>
      <c r="E160" s="53">
        <v>30397</v>
      </c>
      <c r="F160" s="54">
        <f t="shared" si="16"/>
        <v>1.6112318234999146E-2</v>
      </c>
    </row>
    <row r="161" spans="2:6" x14ac:dyDescent="0.25">
      <c r="B161" s="60">
        <v>2021</v>
      </c>
      <c r="C161" s="61">
        <v>12</v>
      </c>
      <c r="D161" s="61">
        <v>1</v>
      </c>
      <c r="E161" s="62">
        <v>31092</v>
      </c>
      <c r="F161" s="63">
        <f t="shared" ref="F161:F167" si="17">E161/E160-1</f>
        <v>2.28640984307662E-2</v>
      </c>
    </row>
    <row r="162" spans="2:6" ht="15.75" thickBot="1" x14ac:dyDescent="0.3">
      <c r="B162" s="51">
        <v>2021</v>
      </c>
      <c r="C162" s="52">
        <v>12</v>
      </c>
      <c r="D162" s="52">
        <v>2</v>
      </c>
      <c r="E162" s="53">
        <v>30375</v>
      </c>
      <c r="F162" s="54">
        <f t="shared" si="17"/>
        <v>-2.3060594365109988E-2</v>
      </c>
    </row>
    <row r="163" spans="2:6" x14ac:dyDescent="0.25">
      <c r="B163" s="60">
        <v>2022</v>
      </c>
      <c r="C163" s="61">
        <v>1</v>
      </c>
      <c r="D163" s="61">
        <v>1</v>
      </c>
      <c r="E163" s="62">
        <v>30685</v>
      </c>
      <c r="F163" s="63">
        <f t="shared" si="17"/>
        <v>1.0205761316872453E-2</v>
      </c>
    </row>
    <row r="164" spans="2:6" ht="15.75" thickBot="1" x14ac:dyDescent="0.3">
      <c r="B164" s="51">
        <v>2022</v>
      </c>
      <c r="C164" s="52">
        <v>1</v>
      </c>
      <c r="D164" s="52">
        <v>2</v>
      </c>
      <c r="E164" s="53">
        <v>30644</v>
      </c>
      <c r="F164" s="54">
        <f t="shared" si="17"/>
        <v>-1.3361577317907436E-3</v>
      </c>
    </row>
    <row r="165" spans="2:6" x14ac:dyDescent="0.25">
      <c r="B165" s="60">
        <v>2022</v>
      </c>
      <c r="C165" s="61">
        <v>2</v>
      </c>
      <c r="D165" s="61">
        <v>1</v>
      </c>
      <c r="E165" s="62">
        <v>28463</v>
      </c>
      <c r="F165" s="63">
        <f t="shared" si="17"/>
        <v>-7.1172170734891016E-2</v>
      </c>
    </row>
    <row r="166" spans="2:6" ht="15.75" thickBot="1" x14ac:dyDescent="0.3">
      <c r="B166" s="51">
        <v>2022</v>
      </c>
      <c r="C166" s="52">
        <v>2</v>
      </c>
      <c r="D166" s="52">
        <v>2</v>
      </c>
      <c r="E166" s="53">
        <v>27726</v>
      </c>
      <c r="F166" s="54">
        <f t="shared" si="17"/>
        <v>-2.5893264940448968E-2</v>
      </c>
    </row>
    <row r="167" spans="2:6" x14ac:dyDescent="0.25">
      <c r="B167" s="60">
        <v>2022</v>
      </c>
      <c r="C167" s="61">
        <v>3</v>
      </c>
      <c r="D167" s="61">
        <v>1</v>
      </c>
      <c r="E167" s="62">
        <v>25208</v>
      </c>
      <c r="F167" s="63">
        <f t="shared" si="17"/>
        <v>-9.0817283416287919E-2</v>
      </c>
    </row>
    <row r="168" spans="2:6" ht="15.75" thickBot="1" x14ac:dyDescent="0.3">
      <c r="B168" s="51">
        <v>2022</v>
      </c>
      <c r="C168" s="52">
        <v>3</v>
      </c>
      <c r="D168" s="52">
        <v>2</v>
      </c>
      <c r="E168" s="53">
        <v>23348</v>
      </c>
      <c r="F168" s="54">
        <f t="shared" ref="F168:F174" si="18">E168/E167-1</f>
        <v>-7.3786099650904435E-2</v>
      </c>
    </row>
    <row r="169" spans="2:6" x14ac:dyDescent="0.25">
      <c r="B169" s="60">
        <v>2022</v>
      </c>
      <c r="C169" s="61">
        <v>4</v>
      </c>
      <c r="D169" s="61">
        <v>1</v>
      </c>
      <c r="E169" s="62">
        <v>21511</v>
      </c>
      <c r="F169" s="63">
        <f t="shared" si="18"/>
        <v>-7.867911598423849E-2</v>
      </c>
    </row>
    <row r="170" spans="2:6" ht="15.75" thickBot="1" x14ac:dyDescent="0.3">
      <c r="B170" s="51">
        <v>2022</v>
      </c>
      <c r="C170" s="52">
        <v>4</v>
      </c>
      <c r="D170" s="52">
        <v>2</v>
      </c>
      <c r="E170" s="53">
        <v>22179</v>
      </c>
      <c r="F170" s="54">
        <f t="shared" si="18"/>
        <v>3.1053879410534169E-2</v>
      </c>
    </row>
    <row r="171" spans="2:6" x14ac:dyDescent="0.25">
      <c r="B171" s="60">
        <v>2022</v>
      </c>
      <c r="C171" s="61">
        <v>5</v>
      </c>
      <c r="D171" s="61">
        <v>1</v>
      </c>
      <c r="E171" s="62">
        <v>25163</v>
      </c>
      <c r="F171" s="63">
        <f t="shared" si="18"/>
        <v>0.13454168357455254</v>
      </c>
    </row>
    <row r="172" spans="2:6" ht="15.75" thickBot="1" x14ac:dyDescent="0.3">
      <c r="B172" s="51">
        <v>2022</v>
      </c>
      <c r="C172" s="52">
        <v>5</v>
      </c>
      <c r="D172" s="52">
        <v>2</v>
      </c>
      <c r="E172" s="53">
        <v>24285</v>
      </c>
      <c r="F172" s="54">
        <f t="shared" si="18"/>
        <v>-3.4892500894170064E-2</v>
      </c>
    </row>
    <row r="173" spans="2:6" x14ac:dyDescent="0.25">
      <c r="B173" s="60">
        <v>2022</v>
      </c>
      <c r="C173" s="61">
        <v>6</v>
      </c>
      <c r="D173" s="61">
        <v>1</v>
      </c>
      <c r="E173" s="62">
        <v>21435</v>
      </c>
      <c r="F173" s="63">
        <f t="shared" si="18"/>
        <v>-0.11735639283508337</v>
      </c>
    </row>
    <row r="174" spans="2:6" ht="15.75" thickBot="1" x14ac:dyDescent="0.3">
      <c r="B174" s="51">
        <v>2022</v>
      </c>
      <c r="C174" s="52">
        <v>6</v>
      </c>
      <c r="D174" s="52">
        <v>2</v>
      </c>
      <c r="E174" s="53">
        <v>20760</v>
      </c>
      <c r="F174" s="54">
        <f t="shared" si="18"/>
        <v>-3.149055283414981E-2</v>
      </c>
    </row>
    <row r="175" spans="2:6" x14ac:dyDescent="0.25">
      <c r="B175" s="60">
        <v>2022</v>
      </c>
      <c r="C175" s="61">
        <v>7</v>
      </c>
      <c r="D175" s="61">
        <v>1</v>
      </c>
      <c r="E175" s="62">
        <v>23461</v>
      </c>
      <c r="F175" s="63">
        <f t="shared" ref="F175:F181" si="19">E175/E174-1</f>
        <v>0.13010597302504823</v>
      </c>
    </row>
    <row r="176" spans="2:6" ht="15.75" thickBot="1" x14ac:dyDescent="0.3">
      <c r="B176" s="51">
        <v>2022</v>
      </c>
      <c r="C176" s="52">
        <v>7</v>
      </c>
      <c r="D176" s="52">
        <v>2</v>
      </c>
      <c r="E176" s="53">
        <v>23219</v>
      </c>
      <c r="F176" s="54">
        <f t="shared" si="19"/>
        <v>-1.0314990835855298E-2</v>
      </c>
    </row>
    <row r="177" spans="2:6" x14ac:dyDescent="0.25">
      <c r="B177" s="60">
        <v>2022</v>
      </c>
      <c r="C177" s="61">
        <v>8</v>
      </c>
      <c r="D177" s="61">
        <v>1</v>
      </c>
      <c r="E177" s="62">
        <v>27500</v>
      </c>
      <c r="F177" s="63">
        <f t="shared" si="19"/>
        <v>0.18437486541194703</v>
      </c>
    </row>
    <row r="178" spans="2:6" ht="15.75" thickBot="1" x14ac:dyDescent="0.3">
      <c r="B178" s="51">
        <v>2022</v>
      </c>
      <c r="C178" s="52">
        <v>8</v>
      </c>
      <c r="D178" s="52">
        <v>2</v>
      </c>
      <c r="E178" s="53">
        <v>30326</v>
      </c>
      <c r="F178" s="54">
        <f t="shared" si="19"/>
        <v>0.10276363636363639</v>
      </c>
    </row>
    <row r="179" spans="2:6" x14ac:dyDescent="0.25">
      <c r="B179" s="47">
        <v>2022</v>
      </c>
      <c r="C179" s="48">
        <v>9</v>
      </c>
      <c r="D179" s="48">
        <v>1</v>
      </c>
      <c r="E179" s="49">
        <v>21127</v>
      </c>
      <c r="F179" s="55">
        <f t="shared" si="19"/>
        <v>-0.30333707050056058</v>
      </c>
    </row>
    <row r="180" spans="2:6" ht="15.75" thickBot="1" x14ac:dyDescent="0.3">
      <c r="B180" s="70">
        <v>2022</v>
      </c>
      <c r="C180" s="71">
        <v>9</v>
      </c>
      <c r="D180" s="71">
        <v>2</v>
      </c>
      <c r="E180" s="72">
        <v>26106</v>
      </c>
      <c r="F180" s="73">
        <f t="shared" si="19"/>
        <v>0.23566999574004832</v>
      </c>
    </row>
    <row r="181" spans="2:6" x14ac:dyDescent="0.25">
      <c r="B181" s="47">
        <v>2022</v>
      </c>
      <c r="C181" s="48">
        <v>10</v>
      </c>
      <c r="D181" s="48">
        <v>1</v>
      </c>
      <c r="E181" s="49">
        <v>30852</v>
      </c>
      <c r="F181" s="55">
        <f t="shared" si="19"/>
        <v>0.18179728797977468</v>
      </c>
    </row>
    <row r="182" spans="2:6" ht="15.75" thickBot="1" x14ac:dyDescent="0.3">
      <c r="B182" s="70">
        <v>2022</v>
      </c>
      <c r="C182" s="71">
        <v>10</v>
      </c>
      <c r="D182" s="71">
        <v>2</v>
      </c>
      <c r="E182" s="72">
        <v>29402</v>
      </c>
      <c r="F182" s="73">
        <f t="shared" ref="F182:F188" si="20">E182/E181-1</f>
        <v>-4.6998573836380175E-2</v>
      </c>
    </row>
    <row r="183" spans="2:6" x14ac:dyDescent="0.25">
      <c r="B183" s="47">
        <v>2022</v>
      </c>
      <c r="C183" s="48">
        <v>11</v>
      </c>
      <c r="D183" s="48">
        <v>1</v>
      </c>
      <c r="E183" s="49">
        <v>28867</v>
      </c>
      <c r="F183" s="55">
        <f t="shared" si="20"/>
        <v>-1.8196041085640435E-2</v>
      </c>
    </row>
    <row r="184" spans="2:6" ht="15.75" thickBot="1" x14ac:dyDescent="0.3">
      <c r="B184" s="70">
        <v>2022</v>
      </c>
      <c r="C184" s="71">
        <v>11</v>
      </c>
      <c r="D184" s="71">
        <v>2</v>
      </c>
      <c r="E184" s="72">
        <v>28980</v>
      </c>
      <c r="F184" s="73">
        <f t="shared" si="20"/>
        <v>3.9145044514496963E-3</v>
      </c>
    </row>
    <row r="185" spans="2:6" x14ac:dyDescent="0.25">
      <c r="B185" s="47">
        <v>2022</v>
      </c>
      <c r="C185" s="48">
        <v>12</v>
      </c>
      <c r="D185" s="48">
        <v>1</v>
      </c>
      <c r="E185" s="49">
        <v>29570</v>
      </c>
      <c r="F185" s="55">
        <f t="shared" si="20"/>
        <v>2.0358868184955137E-2</v>
      </c>
    </row>
    <row r="186" spans="2:6" ht="15.75" thickBot="1" x14ac:dyDescent="0.3">
      <c r="B186" s="70">
        <v>2022</v>
      </c>
      <c r="C186" s="71">
        <v>12</v>
      </c>
      <c r="D186" s="71">
        <v>2</v>
      </c>
      <c r="E186" s="72">
        <v>28724</v>
      </c>
      <c r="F186" s="73">
        <f t="shared" si="20"/>
        <v>-2.8610077781535348E-2</v>
      </c>
    </row>
    <row r="187" spans="2:6" x14ac:dyDescent="0.25">
      <c r="B187" s="47">
        <v>2023</v>
      </c>
      <c r="C187" s="48">
        <v>1</v>
      </c>
      <c r="D187" s="48">
        <v>1</v>
      </c>
      <c r="E187" s="49">
        <v>33478</v>
      </c>
      <c r="F187" s="55">
        <f t="shared" si="20"/>
        <v>0.16550619690850854</v>
      </c>
    </row>
    <row r="188" spans="2:6" ht="15.75" thickBot="1" x14ac:dyDescent="0.3">
      <c r="B188" s="70">
        <v>2023</v>
      </c>
      <c r="C188" s="71">
        <v>1</v>
      </c>
      <c r="D188" s="71">
        <v>2</v>
      </c>
      <c r="E188" s="72">
        <v>31872</v>
      </c>
      <c r="F188" s="73">
        <f t="shared" si="20"/>
        <v>-4.7971802377680839E-2</v>
      </c>
    </row>
    <row r="189" spans="2:6" x14ac:dyDescent="0.25">
      <c r="B189" s="44">
        <v>2023</v>
      </c>
      <c r="C189" s="45">
        <v>2</v>
      </c>
      <c r="D189" s="61">
        <v>1</v>
      </c>
      <c r="E189" s="74">
        <v>32582</v>
      </c>
      <c r="F189" s="75">
        <f>E189/E188-1</f>
        <v>2.2276606425702727E-2</v>
      </c>
    </row>
    <row r="190" spans="2:6" ht="15.75" thickBot="1" x14ac:dyDescent="0.3">
      <c r="B190" s="51">
        <v>2023</v>
      </c>
      <c r="C190" s="52">
        <v>2</v>
      </c>
      <c r="D190" s="52">
        <v>2</v>
      </c>
      <c r="E190" s="53">
        <v>30693</v>
      </c>
      <c r="F190" s="54">
        <f>E190/E189-1</f>
        <v>-5.7976797004480995E-2</v>
      </c>
    </row>
    <row r="191" spans="2:6" x14ac:dyDescent="0.25">
      <c r="B191" s="44">
        <v>2023</v>
      </c>
      <c r="C191" s="45">
        <v>3</v>
      </c>
      <c r="D191" s="61">
        <v>1</v>
      </c>
      <c r="E191" s="74">
        <v>26747</v>
      </c>
      <c r="F191" s="75">
        <f>E191/E190-1</f>
        <v>-0.12856351611116545</v>
      </c>
    </row>
    <row r="192" spans="2:6" ht="15.75" thickBot="1" x14ac:dyDescent="0.3">
      <c r="B192" s="60">
        <v>2023</v>
      </c>
      <c r="C192" s="61">
        <v>3</v>
      </c>
      <c r="D192" s="52">
        <v>2</v>
      </c>
      <c r="E192" s="62">
        <v>26795</v>
      </c>
      <c r="F192" s="63">
        <f>E192/E191-1</f>
        <v>1.7945937862189343E-3</v>
      </c>
    </row>
    <row r="193" spans="2:6" x14ac:dyDescent="0.25">
      <c r="B193" s="47">
        <v>2023</v>
      </c>
      <c r="C193" s="48">
        <v>4</v>
      </c>
      <c r="D193" s="61">
        <v>1</v>
      </c>
      <c r="E193" s="49">
        <v>23828</v>
      </c>
      <c r="F193" s="55">
        <f>E193/E192-1</f>
        <v>-0.11072961373390555</v>
      </c>
    </row>
    <row r="194" spans="2:6" ht="15.75" thickBot="1" x14ac:dyDescent="0.3">
      <c r="B194" s="51">
        <v>2023</v>
      </c>
      <c r="C194" s="52">
        <v>4</v>
      </c>
      <c r="D194" s="52">
        <v>2</v>
      </c>
      <c r="E194" s="76">
        <v>22713</v>
      </c>
      <c r="F194" s="77">
        <v>3.2000000000000001E-2</v>
      </c>
    </row>
    <row r="195" spans="2:6" x14ac:dyDescent="0.25">
      <c r="B195" s="47">
        <v>2023</v>
      </c>
      <c r="C195" s="48">
        <v>5</v>
      </c>
      <c r="D195" s="61">
        <v>1</v>
      </c>
      <c r="E195" s="74">
        <v>23265</v>
      </c>
      <c r="F195" s="75">
        <f t="shared" ref="F195:F202" si="21">E195/E194-1</f>
        <v>2.4303262448817753E-2</v>
      </c>
    </row>
    <row r="196" spans="2:6" ht="15.75" thickBot="1" x14ac:dyDescent="0.3">
      <c r="B196" s="56">
        <v>2023</v>
      </c>
      <c r="C196" s="57">
        <v>5</v>
      </c>
      <c r="D196" s="52">
        <v>2</v>
      </c>
      <c r="E196" s="53">
        <v>21565</v>
      </c>
      <c r="F196" s="54">
        <f t="shared" si="21"/>
        <v>-7.307113690092415E-2</v>
      </c>
    </row>
    <row r="197" spans="2:6" x14ac:dyDescent="0.25">
      <c r="B197" s="47">
        <v>2023</v>
      </c>
      <c r="C197" s="48">
        <v>6</v>
      </c>
      <c r="D197" s="61">
        <v>1</v>
      </c>
      <c r="E197" s="74">
        <v>22165</v>
      </c>
      <c r="F197" s="75">
        <f t="shared" si="21"/>
        <v>2.7822861117551501E-2</v>
      </c>
    </row>
    <row r="198" spans="2:6" ht="15.75" thickBot="1" x14ac:dyDescent="0.3">
      <c r="B198" s="56">
        <v>2023</v>
      </c>
      <c r="C198" s="57">
        <v>6</v>
      </c>
      <c r="D198" s="52">
        <v>2</v>
      </c>
      <c r="E198" s="53">
        <v>20372</v>
      </c>
      <c r="F198" s="54">
        <f t="shared" si="21"/>
        <v>-8.0893300248139011E-2</v>
      </c>
    </row>
    <row r="199" spans="2:6" x14ac:dyDescent="0.25">
      <c r="B199" s="47">
        <v>2023</v>
      </c>
      <c r="C199" s="48">
        <v>7</v>
      </c>
      <c r="D199" s="61">
        <v>1</v>
      </c>
      <c r="E199" s="74">
        <v>24837</v>
      </c>
      <c r="F199" s="75">
        <f t="shared" si="21"/>
        <v>0.21917337522089131</v>
      </c>
    </row>
    <row r="200" spans="2:6" ht="15.75" thickBot="1" x14ac:dyDescent="0.3">
      <c r="B200" s="78">
        <v>2023</v>
      </c>
      <c r="C200" s="79">
        <v>7</v>
      </c>
      <c r="D200" s="52">
        <v>2</v>
      </c>
      <c r="E200" s="53">
        <v>25956</v>
      </c>
      <c r="F200" s="54">
        <f t="shared" si="21"/>
        <v>4.5053750452953345E-2</v>
      </c>
    </row>
    <row r="201" spans="2:6" x14ac:dyDescent="0.25">
      <c r="B201" s="47">
        <v>2023</v>
      </c>
      <c r="C201" s="48">
        <v>8</v>
      </c>
      <c r="D201" s="61">
        <v>1</v>
      </c>
      <c r="E201" s="74">
        <v>32613</v>
      </c>
      <c r="F201" s="75">
        <f t="shared" si="21"/>
        <v>0.25647249190938504</v>
      </c>
    </row>
    <row r="202" spans="2:6" ht="15.75" thickBot="1" x14ac:dyDescent="0.3">
      <c r="B202" s="51">
        <v>2023</v>
      </c>
      <c r="C202" s="52">
        <v>8</v>
      </c>
      <c r="D202" s="52">
        <v>2</v>
      </c>
      <c r="E202" s="53">
        <v>33580</v>
      </c>
      <c r="F202" s="54">
        <f t="shared" si="21"/>
        <v>2.9650752767301336E-2</v>
      </c>
    </row>
    <row r="203" spans="2:6" x14ac:dyDescent="0.25">
      <c r="B203" s="47">
        <v>2023</v>
      </c>
      <c r="C203" s="48">
        <v>9</v>
      </c>
      <c r="D203" s="61">
        <v>1</v>
      </c>
      <c r="E203" s="81">
        <v>37729</v>
      </c>
      <c r="F203" s="85">
        <f>E203/E202-1</f>
        <v>0.12355568790946991</v>
      </c>
    </row>
    <row r="204" spans="2:6" ht="15.75" thickBot="1" x14ac:dyDescent="0.3">
      <c r="B204" s="51">
        <v>2023</v>
      </c>
      <c r="C204" s="52">
        <v>9</v>
      </c>
      <c r="D204" s="52">
        <v>2</v>
      </c>
      <c r="E204" s="53">
        <v>37366</v>
      </c>
      <c r="F204" s="86">
        <f>+E204/E203-1</f>
        <v>-9.621246256195537E-3</v>
      </c>
    </row>
    <row r="205" spans="2:6" ht="15.75" thickBot="1" x14ac:dyDescent="0.3">
      <c r="B205" s="87">
        <v>2023</v>
      </c>
      <c r="C205" s="48">
        <v>10</v>
      </c>
      <c r="D205" s="61">
        <v>1</v>
      </c>
      <c r="E205" s="74">
        <v>38350</v>
      </c>
      <c r="F205" s="75">
        <f>+E205/E204-1</f>
        <v>2.6334100519188608E-2</v>
      </c>
    </row>
    <row r="206" spans="2:6" ht="15.75" thickBot="1" x14ac:dyDescent="0.3">
      <c r="B206" s="87">
        <v>2023</v>
      </c>
      <c r="C206" s="79">
        <v>10</v>
      </c>
      <c r="D206" s="52">
        <v>2</v>
      </c>
      <c r="E206" s="53">
        <v>35974</v>
      </c>
      <c r="F206" s="54">
        <f>+E206/E205-1</f>
        <v>-6.1955671447196825E-2</v>
      </c>
    </row>
    <row r="207" spans="2:6" ht="15.75" thickBot="1" x14ac:dyDescent="0.3">
      <c r="B207" s="87">
        <v>2023</v>
      </c>
      <c r="C207" s="48">
        <v>11</v>
      </c>
      <c r="D207" s="61">
        <v>1</v>
      </c>
      <c r="E207" s="74">
        <v>34514</v>
      </c>
      <c r="F207" s="75">
        <f>+E207/E206-1</f>
        <v>-4.0584866848279333E-2</v>
      </c>
    </row>
    <row r="208" spans="2:6" ht="15.75" thickBot="1" x14ac:dyDescent="0.3">
      <c r="B208" s="87">
        <v>2023</v>
      </c>
      <c r="C208" s="79">
        <v>11</v>
      </c>
      <c r="D208" s="52">
        <v>2</v>
      </c>
      <c r="E208" s="53">
        <v>34111</v>
      </c>
      <c r="F208" s="54">
        <f>+E208/E207-1</f>
        <v>-1.1676421162426842E-2</v>
      </c>
    </row>
    <row r="209" spans="2:6" ht="15.75" thickBot="1" x14ac:dyDescent="0.3">
      <c r="B209" s="87">
        <v>2023</v>
      </c>
      <c r="C209" s="48">
        <v>12</v>
      </c>
      <c r="D209" s="61">
        <v>1</v>
      </c>
      <c r="E209" s="74">
        <v>29559</v>
      </c>
      <c r="F209" s="75">
        <v>-0.13344668875142918</v>
      </c>
    </row>
    <row r="210" spans="2:6" ht="15.75" thickBot="1" x14ac:dyDescent="0.3">
      <c r="B210" s="44">
        <v>2023</v>
      </c>
      <c r="C210" s="61">
        <v>12</v>
      </c>
      <c r="D210" s="61">
        <v>2</v>
      </c>
      <c r="E210" s="62">
        <v>27379</v>
      </c>
      <c r="F210" s="63">
        <f>+E210/E208-1</f>
        <v>-0.1973556917123509</v>
      </c>
    </row>
    <row r="211" spans="2:6" x14ac:dyDescent="0.25">
      <c r="B211" s="47">
        <v>2024</v>
      </c>
      <c r="C211" s="48">
        <v>1</v>
      </c>
      <c r="D211" s="88">
        <v>1</v>
      </c>
      <c r="E211" s="49">
        <v>26206</v>
      </c>
      <c r="F211" s="55">
        <f t="shared" ref="F211:F217" si="22">+E211/E210-1</f>
        <v>-4.2843054896088195E-2</v>
      </c>
    </row>
    <row r="212" spans="2:6" ht="15.75" thickBot="1" x14ac:dyDescent="0.3">
      <c r="B212" s="51">
        <v>2024</v>
      </c>
      <c r="C212" s="52">
        <v>1</v>
      </c>
      <c r="D212" s="89">
        <v>2</v>
      </c>
      <c r="E212" s="53">
        <v>24909</v>
      </c>
      <c r="F212" s="54">
        <f t="shared" si="22"/>
        <v>-4.9492482637563895E-2</v>
      </c>
    </row>
    <row r="213" spans="2:6" x14ac:dyDescent="0.25">
      <c r="B213" s="56">
        <v>2024</v>
      </c>
      <c r="C213" s="57">
        <v>2</v>
      </c>
      <c r="D213" s="79">
        <v>1</v>
      </c>
      <c r="E213" s="90">
        <v>24836</v>
      </c>
      <c r="F213" s="91">
        <f t="shared" si="22"/>
        <v>-2.9306676301737999E-3</v>
      </c>
    </row>
    <row r="214" spans="2:6" ht="15.75" thickBot="1" x14ac:dyDescent="0.3">
      <c r="B214" s="78">
        <v>2024</v>
      </c>
      <c r="C214" s="79">
        <v>2</v>
      </c>
      <c r="D214" s="61">
        <v>2</v>
      </c>
      <c r="E214" s="62">
        <v>24306</v>
      </c>
      <c r="F214" s="63">
        <f t="shared" si="22"/>
        <v>-2.1339990336608161E-2</v>
      </c>
    </row>
    <row r="215" spans="2:6" x14ac:dyDescent="0.25">
      <c r="B215" s="92">
        <v>2024</v>
      </c>
      <c r="C215" s="48">
        <v>3</v>
      </c>
      <c r="D215" s="48">
        <v>1</v>
      </c>
      <c r="E215" s="74">
        <v>21235</v>
      </c>
      <c r="F215" s="75">
        <f t="shared" si="22"/>
        <v>-0.12634740393318522</v>
      </c>
    </row>
    <row r="216" spans="2:6" x14ac:dyDescent="0.25">
      <c r="B216" s="93">
        <v>2024</v>
      </c>
      <c r="C216" s="61">
        <v>3</v>
      </c>
      <c r="D216" s="61">
        <v>2</v>
      </c>
      <c r="E216" s="62">
        <v>19655</v>
      </c>
      <c r="F216" s="63">
        <f t="shared" si="22"/>
        <v>-7.4405462679538514E-2</v>
      </c>
    </row>
    <row r="217" spans="2:6" x14ac:dyDescent="0.25">
      <c r="B217" s="94">
        <v>2024</v>
      </c>
      <c r="C217" s="95">
        <v>4</v>
      </c>
      <c r="D217" s="95">
        <v>1</v>
      </c>
      <c r="E217" s="96">
        <v>18737</v>
      </c>
      <c r="F217" s="97">
        <f t="shared" si="22"/>
        <v>-4.6705672856779401E-2</v>
      </c>
    </row>
    <row r="218" spans="2:6" ht="15.75" thickBot="1" x14ac:dyDescent="0.3">
      <c r="B218" s="98">
        <v>2024</v>
      </c>
      <c r="C218" s="99">
        <v>4</v>
      </c>
      <c r="D218" s="99">
        <v>2</v>
      </c>
      <c r="E218" s="100">
        <v>17654</v>
      </c>
      <c r="F218" s="101">
        <f t="shared" ref="F218:F225" si="23">+E218/E217-1</f>
        <v>-5.7800074718471484E-2</v>
      </c>
    </row>
    <row r="219" spans="2:6" x14ac:dyDescent="0.25">
      <c r="B219" s="47">
        <v>2024</v>
      </c>
      <c r="C219" s="48">
        <v>5</v>
      </c>
      <c r="D219" s="48">
        <v>1</v>
      </c>
      <c r="E219" s="49">
        <v>19231</v>
      </c>
      <c r="F219" s="55">
        <f t="shared" si="23"/>
        <v>8.9328197575620161E-2</v>
      </c>
    </row>
    <row r="220" spans="2:6" ht="15.75" thickBot="1" x14ac:dyDescent="0.3">
      <c r="B220" s="51">
        <v>2024</v>
      </c>
      <c r="C220" s="52">
        <v>5</v>
      </c>
      <c r="D220" s="52">
        <v>2</v>
      </c>
      <c r="E220" s="53">
        <v>18561</v>
      </c>
      <c r="F220" s="54">
        <f t="shared" si="23"/>
        <v>-3.4839581925016905E-2</v>
      </c>
    </row>
    <row r="221" spans="2:6" x14ac:dyDescent="0.25">
      <c r="B221" s="47">
        <v>2024</v>
      </c>
      <c r="C221" s="48">
        <v>6</v>
      </c>
      <c r="D221" s="48">
        <v>1</v>
      </c>
      <c r="E221" s="49">
        <v>17637</v>
      </c>
      <c r="F221" s="55">
        <f t="shared" si="23"/>
        <v>-4.9781800549539401E-2</v>
      </c>
    </row>
    <row r="222" spans="2:6" ht="15.75" thickBot="1" x14ac:dyDescent="0.3">
      <c r="B222" s="51">
        <v>2024</v>
      </c>
      <c r="C222" s="52">
        <v>6</v>
      </c>
      <c r="D222" s="52">
        <v>2</v>
      </c>
      <c r="E222" s="53">
        <v>16787</v>
      </c>
      <c r="F222" s="54">
        <f t="shared" si="23"/>
        <v>-4.8194137324941932E-2</v>
      </c>
    </row>
    <row r="223" spans="2:6" x14ac:dyDescent="0.25">
      <c r="B223" s="47">
        <v>2024</v>
      </c>
      <c r="C223" s="48">
        <v>7</v>
      </c>
      <c r="D223" s="48">
        <v>1</v>
      </c>
      <c r="E223" s="49">
        <v>24138</v>
      </c>
      <c r="F223" s="55">
        <f t="shared" si="23"/>
        <v>0.4378983737415858</v>
      </c>
    </row>
    <row r="224" spans="2:6" ht="15.75" thickBot="1" x14ac:dyDescent="0.3">
      <c r="B224" s="51">
        <v>2024</v>
      </c>
      <c r="C224" s="52">
        <v>7</v>
      </c>
      <c r="D224" s="52">
        <v>2</v>
      </c>
      <c r="E224" s="53">
        <v>22954</v>
      </c>
      <c r="F224" s="54">
        <f t="shared" si="23"/>
        <v>-4.905128842489026E-2</v>
      </c>
    </row>
    <row r="225" spans="2:6" x14ac:dyDescent="0.25">
      <c r="B225" s="47">
        <v>2024</v>
      </c>
      <c r="C225" s="48">
        <v>8</v>
      </c>
      <c r="D225" s="48">
        <v>1</v>
      </c>
      <c r="E225" s="49">
        <v>35965</v>
      </c>
      <c r="F225" s="55">
        <f t="shared" si="23"/>
        <v>0.56682931079550403</v>
      </c>
    </row>
    <row r="226" spans="2:6" ht="15.75" thickBot="1" x14ac:dyDescent="0.3">
      <c r="B226" s="70">
        <v>2024</v>
      </c>
      <c r="C226" s="71">
        <v>8</v>
      </c>
      <c r="D226" s="71">
        <v>2</v>
      </c>
      <c r="E226" s="102">
        <v>34916</v>
      </c>
      <c r="F226" s="103">
        <f t="shared" ref="F226:F231" si="24">+E226/E225-1</f>
        <v>-2.9167245933546471E-2</v>
      </c>
    </row>
    <row r="227" spans="2:6" x14ac:dyDescent="0.25">
      <c r="B227" s="47">
        <v>2024</v>
      </c>
      <c r="C227" s="48">
        <v>9</v>
      </c>
      <c r="D227" s="48">
        <v>1</v>
      </c>
      <c r="E227" s="49">
        <v>38346</v>
      </c>
      <c r="F227" s="55">
        <f t="shared" si="24"/>
        <v>9.8235765838011302E-2</v>
      </c>
    </row>
    <row r="228" spans="2:6" ht="15.75" thickBot="1" x14ac:dyDescent="0.3">
      <c r="B228" s="70">
        <v>2024</v>
      </c>
      <c r="C228" s="71">
        <v>9</v>
      </c>
      <c r="D228" s="71">
        <v>2</v>
      </c>
      <c r="E228" s="102">
        <v>38814</v>
      </c>
      <c r="F228" s="103">
        <f t="shared" si="24"/>
        <v>1.2204662807072442E-2</v>
      </c>
    </row>
    <row r="229" spans="2:6" x14ac:dyDescent="0.25">
      <c r="B229" s="47">
        <v>2024</v>
      </c>
      <c r="C229" s="48">
        <v>10</v>
      </c>
      <c r="D229" s="48">
        <v>1</v>
      </c>
      <c r="E229" s="49">
        <v>38848</v>
      </c>
      <c r="F229" s="55">
        <f t="shared" si="24"/>
        <v>8.7597258721072713E-4</v>
      </c>
    </row>
    <row r="230" spans="2:6" ht="15.75" thickBot="1" x14ac:dyDescent="0.3">
      <c r="B230" s="51">
        <v>2024</v>
      </c>
      <c r="C230" s="52">
        <v>10</v>
      </c>
      <c r="D230" s="52">
        <v>2</v>
      </c>
      <c r="E230" s="76">
        <v>38956</v>
      </c>
      <c r="F230" s="108">
        <f t="shared" si="24"/>
        <v>2.780065897858286E-3</v>
      </c>
    </row>
    <row r="231" spans="2:6" x14ac:dyDescent="0.25">
      <c r="B231" s="47">
        <v>2024</v>
      </c>
      <c r="C231" s="48">
        <v>11</v>
      </c>
      <c r="D231" s="48">
        <v>1</v>
      </c>
      <c r="E231" s="49">
        <v>36595</v>
      </c>
      <c r="F231" s="55">
        <f t="shared" si="24"/>
        <v>-6.0606838484444037E-2</v>
      </c>
    </row>
    <row r="232" spans="2:6" ht="15.75" thickBot="1" x14ac:dyDescent="0.3">
      <c r="B232" s="51">
        <v>2024</v>
      </c>
      <c r="C232" s="52">
        <v>11</v>
      </c>
      <c r="D232" s="52">
        <v>2</v>
      </c>
      <c r="E232" s="76">
        <v>36244</v>
      </c>
      <c r="F232" s="108">
        <f>+E232/E231-1</f>
        <v>-9.5914742451154167E-3</v>
      </c>
    </row>
    <row r="233" spans="2:6" x14ac:dyDescent="0.25">
      <c r="B233" s="47">
        <v>2024</v>
      </c>
      <c r="C233" s="48">
        <v>12</v>
      </c>
      <c r="D233" s="48">
        <v>1</v>
      </c>
      <c r="E233" s="49">
        <v>33630</v>
      </c>
      <c r="F233" s="55">
        <f>+E233/E232-1</f>
        <v>-7.2122282308795915E-2</v>
      </c>
    </row>
    <row r="234" spans="2:6" ht="15.75" thickBot="1" x14ac:dyDescent="0.3">
      <c r="B234" s="60">
        <v>2024</v>
      </c>
      <c r="C234" s="61">
        <v>12</v>
      </c>
      <c r="D234" s="61">
        <v>2</v>
      </c>
      <c r="E234" s="62">
        <v>32120</v>
      </c>
      <c r="F234" s="63">
        <f>+E234/E233-1</f>
        <v>-4.4900386559619365E-2</v>
      </c>
    </row>
    <row r="235" spans="2:6" x14ac:dyDescent="0.25">
      <c r="B235" s="47">
        <v>2025</v>
      </c>
      <c r="C235" s="48">
        <v>1</v>
      </c>
      <c r="D235" s="48">
        <v>1</v>
      </c>
      <c r="E235" s="49">
        <v>30156</v>
      </c>
      <c r="F235" s="55">
        <v>-6.1145703611456992E-2</v>
      </c>
    </row>
    <row r="236" spans="2:6" x14ac:dyDescent="0.25">
      <c r="B236" s="60">
        <v>2025</v>
      </c>
      <c r="C236" s="61">
        <v>1</v>
      </c>
      <c r="D236" s="61">
        <v>2</v>
      </c>
      <c r="E236" s="113">
        <v>27785</v>
      </c>
      <c r="F236" s="114">
        <f>+E236/E234-1</f>
        <v>-0.13496264009962644</v>
      </c>
    </row>
    <row r="237" spans="2:6" x14ac:dyDescent="0.25">
      <c r="B237" s="109">
        <v>2025</v>
      </c>
      <c r="C237" s="110">
        <v>2</v>
      </c>
      <c r="D237" s="110">
        <v>1</v>
      </c>
      <c r="E237" s="111">
        <v>23854</v>
      </c>
      <c r="F237" s="112">
        <f>+E237/E236-1</f>
        <v>-0.141479215403995</v>
      </c>
    </row>
    <row r="238" spans="2:6" ht="15.75" thickBot="1" x14ac:dyDescent="0.3">
      <c r="B238" s="168">
        <v>2025</v>
      </c>
      <c r="C238" s="79">
        <v>2</v>
      </c>
      <c r="D238" s="79">
        <v>2</v>
      </c>
      <c r="E238" s="169">
        <v>22651</v>
      </c>
      <c r="F238" s="170">
        <f>+E238/E237-1</f>
        <v>-5.043179340991033E-2</v>
      </c>
    </row>
    <row r="239" spans="2:6" x14ac:dyDescent="0.25">
      <c r="B239" s="47">
        <v>2025</v>
      </c>
      <c r="C239" s="48">
        <v>3</v>
      </c>
      <c r="D239" s="48">
        <v>1</v>
      </c>
      <c r="E239" s="81">
        <v>20977</v>
      </c>
      <c r="F239" s="171">
        <f>+E239/E238-1</f>
        <v>-7.3904021897488015E-2</v>
      </c>
    </row>
    <row r="240" spans="2:6" ht="15.75" thickBot="1" x14ac:dyDescent="0.3">
      <c r="B240" s="172">
        <v>2025</v>
      </c>
      <c r="C240" s="173">
        <v>3</v>
      </c>
      <c r="D240" s="173">
        <v>2</v>
      </c>
      <c r="E240" s="174">
        <v>19540</v>
      </c>
      <c r="F240" s="108">
        <f>+E240/E239-1</f>
        <v>-6.8503599180054331E-2</v>
      </c>
    </row>
    <row r="241" spans="2:2" x14ac:dyDescent="0.25">
      <c r="B241" s="38" t="s">
        <v>36</v>
      </c>
    </row>
  </sheetData>
  <mergeCells count="1">
    <mergeCell ref="C10:E10"/>
  </mergeCells>
  <pageMargins left="0.7" right="0.7" top="0.75" bottom="0.75" header="0.3" footer="0.3"/>
  <pageSetup paperSize="9" orientation="portrait" r:id="rId1"/>
  <ignoredErrors>
    <ignoredError sqref="F77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FCB5669-0ACD-4544-A7BB-F1F3E657C2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0218C1C-6B35-4D4C-A7CD-0E0030853B7F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0A3F76B7-4834-4D8E-8CDD-081E6447FE4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FFE4F37-F09C-4486-91B0-F5D69FDDD2E3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Precios</vt:lpstr>
      <vt:lpstr>Volúmenes</vt:lpstr>
    </vt:vector>
  </TitlesOfParts>
  <Manager/>
  <Company>AgriPoint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Melina</dc:creator>
  <cp:keywords/>
  <dc:description/>
  <cp:lastModifiedBy>Natalia Di Candia</cp:lastModifiedBy>
  <cp:revision/>
  <dcterms:created xsi:type="dcterms:W3CDTF">2011-04-20T17:52:30Z</dcterms:created>
  <dcterms:modified xsi:type="dcterms:W3CDTF">2025-03-18T15:18:23Z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6969200.00000000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ContentTypeId">
    <vt:lpwstr>0x010100A68A96D9EA1D9545B6EFAC7C8387E0F1</vt:lpwstr>
  </property>
  <property fmtid="{D5CDD505-2E9C-101B-9397-08002B2CF9AE}" pid="6" name="MediaServiceImageTags">
    <vt:lpwstr/>
  </property>
</Properties>
</file>